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935" activeTab="6"/>
  </bookViews>
  <sheets>
    <sheet name="GVT Pos" sheetId="1" r:id="rId1"/>
    <sheet name="GVT Fwd" sheetId="2" r:id="rId2"/>
    <sheet name="Corsi EVEN" sheetId="4" r:id="rId3"/>
    <sheet name="Corsi PP" sheetId="5" r:id="rId4"/>
    <sheet name="Corsi SH" sheetId="6" r:id="rId5"/>
    <sheet name="Corsi TOTAL" sheetId="7" r:id="rId6"/>
    <sheet name="Youth %" sheetId="10" r:id="rId7"/>
  </sheets>
  <definedNames>
    <definedName name="_xlnm._FilterDatabase" localSheetId="5" hidden="1">'Corsi TOTAL'!$B$1:$K$32</definedName>
    <definedName name="_xlnm._FilterDatabase" localSheetId="1" hidden="1">'GVT Fwd'!$A$1:$B$1048452</definedName>
    <definedName name="_xlnm._FilterDatabase" localSheetId="0" hidden="1">'GVT Pos'!$A$1:$F$155</definedName>
  </definedNames>
  <calcPr calcId="145621"/>
</workbook>
</file>

<file path=xl/calcChain.xml><?xml version="1.0" encoding="utf-8"?>
<calcChain xmlns="http://schemas.openxmlformats.org/spreadsheetml/2006/main">
  <c r="G31" i="10" l="1"/>
  <c r="F31" i="10"/>
  <c r="G30" i="10"/>
  <c r="F30" i="10"/>
  <c r="G29" i="10"/>
  <c r="F29" i="10"/>
  <c r="G28" i="10"/>
  <c r="F28" i="10"/>
  <c r="G27" i="10"/>
  <c r="F27" i="10"/>
  <c r="G26" i="10"/>
  <c r="F26" i="10"/>
  <c r="G25" i="10"/>
  <c r="F25" i="10"/>
  <c r="G24" i="10"/>
  <c r="F24" i="10"/>
  <c r="G23" i="10"/>
  <c r="F23" i="10"/>
  <c r="G22" i="10"/>
  <c r="F22" i="10"/>
  <c r="G21" i="10"/>
  <c r="F21" i="10"/>
  <c r="G20" i="10"/>
  <c r="F20" i="10"/>
  <c r="G19" i="10"/>
  <c r="F19" i="10"/>
  <c r="G18" i="10"/>
  <c r="F18" i="10"/>
  <c r="G17" i="10"/>
  <c r="F17" i="10"/>
  <c r="G16" i="10"/>
  <c r="F16" i="10"/>
  <c r="G15" i="10"/>
  <c r="F15" i="10"/>
  <c r="G14" i="10"/>
  <c r="F14" i="10"/>
  <c r="G13" i="10"/>
  <c r="F13" i="10"/>
  <c r="G12" i="10"/>
  <c r="F12" i="10"/>
  <c r="G11" i="10"/>
  <c r="F11" i="10"/>
  <c r="G10" i="10"/>
  <c r="F10" i="10"/>
  <c r="G9" i="10"/>
  <c r="F9" i="10"/>
  <c r="G8" i="10"/>
  <c r="F8" i="10"/>
  <c r="G7" i="10"/>
  <c r="F7" i="10"/>
  <c r="G6" i="10"/>
  <c r="F6" i="10"/>
  <c r="G5" i="10"/>
  <c r="F5" i="10"/>
  <c r="G4" i="10"/>
  <c r="F4" i="10"/>
  <c r="G3" i="10"/>
  <c r="F3" i="10"/>
  <c r="G2" i="10"/>
  <c r="F2" i="10"/>
  <c r="A3" i="7"/>
  <c r="A4" i="7" s="1"/>
  <c r="F4" i="7" l="1"/>
  <c r="G4" i="7"/>
  <c r="F29" i="7"/>
  <c r="G29" i="7"/>
  <c r="F19" i="7"/>
  <c r="G19" i="7"/>
  <c r="F27" i="7"/>
  <c r="G27" i="7"/>
  <c r="F16" i="7"/>
  <c r="G16" i="7"/>
  <c r="F2" i="7"/>
  <c r="G2" i="7"/>
  <c r="F12" i="7"/>
  <c r="G12" i="7"/>
  <c r="F15" i="7"/>
  <c r="G15" i="7"/>
  <c r="F21" i="7"/>
  <c r="G21" i="7"/>
  <c r="F22" i="7"/>
  <c r="G22" i="7"/>
  <c r="F31" i="7"/>
  <c r="G31" i="7"/>
  <c r="F24" i="7"/>
  <c r="G24" i="7"/>
  <c r="F11" i="7"/>
  <c r="G11" i="7"/>
  <c r="F9" i="7"/>
  <c r="G9" i="7"/>
  <c r="F18" i="7"/>
  <c r="G18" i="7"/>
  <c r="F23" i="7"/>
  <c r="G23" i="7"/>
  <c r="F28" i="7"/>
  <c r="G28" i="7"/>
  <c r="F14" i="7"/>
  <c r="G14" i="7"/>
  <c r="F30" i="7"/>
  <c r="G30" i="7"/>
  <c r="F17" i="7"/>
  <c r="G17" i="7"/>
  <c r="F20" i="7"/>
  <c r="G20" i="7"/>
  <c r="F5" i="7"/>
  <c r="G5" i="7"/>
  <c r="F13" i="7"/>
  <c r="G13" i="7"/>
  <c r="F8" i="7"/>
  <c r="G8" i="7"/>
  <c r="F7" i="7"/>
  <c r="G7" i="7"/>
  <c r="F6" i="7"/>
  <c r="G6" i="7"/>
  <c r="F26" i="7"/>
  <c r="G26" i="7"/>
  <c r="F10" i="7"/>
  <c r="G10" i="7"/>
  <c r="F25" i="7"/>
  <c r="G25" i="7"/>
  <c r="G3" i="7"/>
  <c r="F3" i="7"/>
  <c r="D4" i="7"/>
  <c r="D29" i="7"/>
  <c r="D19" i="7"/>
  <c r="D27" i="7"/>
  <c r="D16" i="7"/>
  <c r="D2" i="7"/>
  <c r="D12" i="7"/>
  <c r="D15" i="7"/>
  <c r="D21" i="7"/>
  <c r="D22" i="7"/>
  <c r="D31" i="7"/>
  <c r="D24" i="7"/>
  <c r="D11" i="7"/>
  <c r="D9" i="7"/>
  <c r="D18" i="7"/>
  <c r="D23" i="7"/>
  <c r="D28" i="7"/>
  <c r="D14" i="7"/>
  <c r="D30" i="7"/>
  <c r="D17" i="7"/>
  <c r="D20" i="7"/>
  <c r="D5" i="7"/>
  <c r="D13" i="7"/>
  <c r="D8" i="7"/>
  <c r="D7" i="7"/>
  <c r="D6" i="7"/>
  <c r="D26" i="7"/>
  <c r="D10" i="7"/>
  <c r="D25" i="7"/>
  <c r="D3" i="7"/>
  <c r="C4" i="7"/>
  <c r="C29" i="7"/>
  <c r="C19" i="7"/>
  <c r="C27" i="7"/>
  <c r="C16" i="7"/>
  <c r="C2" i="7"/>
  <c r="C12" i="7"/>
  <c r="C15" i="7"/>
  <c r="C21" i="7"/>
  <c r="C22" i="7"/>
  <c r="C31" i="7"/>
  <c r="C24" i="7"/>
  <c r="C11" i="7"/>
  <c r="C9" i="7"/>
  <c r="C18" i="7"/>
  <c r="C23" i="7"/>
  <c r="C28" i="7"/>
  <c r="C14" i="7"/>
  <c r="C30" i="7"/>
  <c r="C17" i="7"/>
  <c r="C20" i="7"/>
  <c r="C5" i="7"/>
  <c r="C13" i="7"/>
  <c r="C8" i="7"/>
  <c r="C7" i="7"/>
  <c r="C6" i="7"/>
  <c r="C26" i="7"/>
  <c r="C10" i="7"/>
  <c r="C25" i="7"/>
  <c r="C3" i="7"/>
  <c r="J9" i="5"/>
  <c r="K31" i="4"/>
  <c r="J31" i="4"/>
  <c r="K30" i="4"/>
  <c r="J30" i="4"/>
  <c r="K29" i="4"/>
  <c r="J29" i="4"/>
  <c r="K28" i="4"/>
  <c r="J28" i="4"/>
  <c r="K27" i="4"/>
  <c r="J27" i="4"/>
  <c r="K26" i="4"/>
  <c r="J26" i="4"/>
  <c r="K25" i="4"/>
  <c r="J25" i="4"/>
  <c r="K24" i="4"/>
  <c r="J24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K6" i="4"/>
  <c r="J6" i="4"/>
  <c r="K5" i="4"/>
  <c r="J5" i="4"/>
  <c r="K4" i="4"/>
  <c r="J4" i="4"/>
  <c r="K3" i="4"/>
  <c r="J3" i="4"/>
  <c r="K2" i="4"/>
  <c r="J2" i="4"/>
  <c r="J24" i="5"/>
  <c r="K24" i="5"/>
  <c r="J11" i="5"/>
  <c r="K11" i="5"/>
  <c r="J29" i="5"/>
  <c r="K29" i="5"/>
  <c r="J17" i="5"/>
  <c r="K17" i="5"/>
  <c r="J19" i="5"/>
  <c r="K19" i="5"/>
  <c r="J26" i="5"/>
  <c r="K26" i="5"/>
  <c r="J14" i="5"/>
  <c r="K14" i="5"/>
  <c r="J25" i="5"/>
  <c r="K25" i="5"/>
  <c r="J2" i="5"/>
  <c r="K2" i="5"/>
  <c r="J3" i="5"/>
  <c r="K3" i="5"/>
  <c r="J23" i="5"/>
  <c r="K23" i="5"/>
  <c r="J31" i="5"/>
  <c r="K31" i="5"/>
  <c r="J8" i="5"/>
  <c r="K8" i="5"/>
  <c r="J22" i="5"/>
  <c r="K22" i="5"/>
  <c r="J15" i="5"/>
  <c r="K15" i="5"/>
  <c r="J5" i="5"/>
  <c r="K5" i="5"/>
  <c r="J7" i="5"/>
  <c r="K7" i="5"/>
  <c r="J30" i="5"/>
  <c r="K30" i="5"/>
  <c r="J20" i="5"/>
  <c r="K20" i="5"/>
  <c r="J27" i="5"/>
  <c r="K27" i="5"/>
  <c r="J6" i="5"/>
  <c r="K6" i="5"/>
  <c r="J4" i="5"/>
  <c r="K4" i="5"/>
  <c r="J13" i="5"/>
  <c r="K13" i="5"/>
  <c r="J10" i="5"/>
  <c r="K10" i="5"/>
  <c r="J16" i="5"/>
  <c r="K16" i="5"/>
  <c r="J21" i="5"/>
  <c r="K21" i="5"/>
  <c r="J12" i="5"/>
  <c r="K12" i="5"/>
  <c r="J18" i="5"/>
  <c r="K18" i="5"/>
  <c r="J28" i="5"/>
  <c r="K28" i="5"/>
  <c r="K9" i="5"/>
  <c r="J19" i="6"/>
  <c r="J3" i="6"/>
  <c r="J25" i="6"/>
  <c r="J21" i="6"/>
  <c r="J31" i="6"/>
  <c r="J26" i="6"/>
  <c r="J5" i="6"/>
  <c r="J6" i="6"/>
  <c r="J2" i="6"/>
  <c r="J20" i="6"/>
  <c r="J16" i="6"/>
  <c r="J10" i="6"/>
  <c r="J9" i="6"/>
  <c r="J18" i="6"/>
  <c r="J29" i="6"/>
  <c r="J13" i="6"/>
  <c r="J7" i="6"/>
  <c r="J14" i="6"/>
  <c r="J15" i="6"/>
  <c r="J27" i="6"/>
  <c r="J11" i="6"/>
  <c r="J23" i="6"/>
  <c r="J8" i="6"/>
  <c r="J17" i="6"/>
  <c r="J4" i="6"/>
  <c r="J12" i="6"/>
  <c r="J30" i="6"/>
  <c r="J28" i="6"/>
  <c r="J24" i="6"/>
  <c r="K19" i="6"/>
  <c r="K3" i="6"/>
  <c r="K25" i="6"/>
  <c r="K21" i="6"/>
  <c r="K31" i="6"/>
  <c r="K26" i="6"/>
  <c r="K5" i="6"/>
  <c r="K6" i="6"/>
  <c r="K2" i="6"/>
  <c r="K20" i="6"/>
  <c r="K16" i="6"/>
  <c r="K10" i="6"/>
  <c r="K9" i="6"/>
  <c r="K18" i="6"/>
  <c r="K29" i="6"/>
  <c r="K13" i="6"/>
  <c r="K7" i="6"/>
  <c r="K14" i="6"/>
  <c r="K15" i="6"/>
  <c r="K27" i="6"/>
  <c r="K11" i="6"/>
  <c r="K23" i="6"/>
  <c r="K8" i="6"/>
  <c r="K17" i="6"/>
  <c r="K4" i="6"/>
  <c r="K12" i="6"/>
  <c r="K30" i="6"/>
  <c r="K28" i="6"/>
  <c r="K24" i="6"/>
  <c r="K22" i="6"/>
  <c r="J22" i="6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2" i="4"/>
  <c r="E3" i="7" l="1"/>
  <c r="E6" i="7"/>
  <c r="E5" i="7"/>
  <c r="E14" i="7"/>
  <c r="E9" i="7"/>
  <c r="E22" i="7"/>
  <c r="E2" i="7"/>
  <c r="E29" i="7"/>
  <c r="E26" i="7"/>
  <c r="E13" i="7"/>
  <c r="E30" i="7"/>
  <c r="E18" i="7"/>
  <c r="E31" i="7"/>
  <c r="E12" i="7"/>
  <c r="E19" i="7"/>
  <c r="E25" i="7"/>
  <c r="E7" i="7"/>
  <c r="E20" i="7"/>
  <c r="E28" i="7"/>
  <c r="E11" i="7"/>
  <c r="E21" i="7"/>
  <c r="E16" i="7"/>
  <c r="E4" i="7"/>
  <c r="E10" i="7"/>
  <c r="E8" i="7"/>
  <c r="E17" i="7"/>
  <c r="E23" i="7"/>
  <c r="E24" i="7"/>
  <c r="E15" i="7"/>
  <c r="E27" i="7"/>
  <c r="H3" i="7"/>
  <c r="H6" i="7"/>
  <c r="H5" i="7"/>
  <c r="H14" i="7"/>
  <c r="H9" i="7"/>
  <c r="H22" i="7"/>
  <c r="H2" i="7"/>
  <c r="H29" i="7"/>
  <c r="J5" i="7"/>
  <c r="J3" i="7"/>
  <c r="H25" i="7"/>
  <c r="H7" i="7"/>
  <c r="H28" i="7"/>
  <c r="H11" i="7"/>
  <c r="H21" i="7"/>
  <c r="H16" i="7"/>
  <c r="H4" i="7"/>
  <c r="I10" i="7"/>
  <c r="I8" i="7"/>
  <c r="I17" i="7"/>
  <c r="I23" i="7"/>
  <c r="I24" i="7"/>
  <c r="I15" i="7"/>
  <c r="I27" i="7"/>
  <c r="H20" i="7"/>
  <c r="H10" i="7"/>
  <c r="H8" i="7"/>
  <c r="H17" i="7"/>
  <c r="H23" i="7"/>
  <c r="H24" i="7"/>
  <c r="H15" i="7"/>
  <c r="H27" i="7"/>
  <c r="J7" i="7"/>
  <c r="J20" i="7"/>
  <c r="J21" i="7"/>
  <c r="J4" i="7"/>
  <c r="I6" i="7"/>
  <c r="I5" i="7"/>
  <c r="I14" i="7"/>
  <c r="I9" i="7"/>
  <c r="I22" i="7"/>
  <c r="I2" i="7"/>
  <c r="I29" i="7"/>
  <c r="H26" i="7"/>
  <c r="H13" i="7"/>
  <c r="H30" i="7"/>
  <c r="H18" i="7"/>
  <c r="H31" i="7"/>
  <c r="H12" i="7"/>
  <c r="H19" i="7"/>
  <c r="J25" i="7"/>
  <c r="J28" i="7"/>
  <c r="J11" i="7"/>
  <c r="J16" i="7"/>
  <c r="I26" i="7"/>
  <c r="I13" i="7"/>
  <c r="I30" i="7"/>
  <c r="I18" i="7"/>
  <c r="I31" i="7"/>
  <c r="I12" i="7"/>
  <c r="I19" i="7"/>
  <c r="J9" i="7"/>
  <c r="I25" i="7"/>
  <c r="K25" i="7" s="1"/>
  <c r="I7" i="7"/>
  <c r="I20" i="7"/>
  <c r="I28" i="7"/>
  <c r="I11" i="7"/>
  <c r="I21" i="7"/>
  <c r="I16" i="7"/>
  <c r="I4" i="7"/>
  <c r="J6" i="7"/>
  <c r="J14" i="7"/>
  <c r="J22" i="7"/>
  <c r="J2" i="7"/>
  <c r="K2" i="7" s="1"/>
  <c r="J29" i="7"/>
  <c r="J26" i="7"/>
  <c r="J13" i="7"/>
  <c r="J30" i="7"/>
  <c r="J18" i="7"/>
  <c r="J31" i="7"/>
  <c r="J12" i="7"/>
  <c r="J19" i="7"/>
  <c r="I3" i="7"/>
  <c r="J10" i="7"/>
  <c r="J8" i="7"/>
  <c r="J17" i="7"/>
  <c r="J23" i="7"/>
  <c r="J24" i="7"/>
  <c r="J15" i="7"/>
  <c r="J27" i="7"/>
  <c r="F153" i="1"/>
  <c r="F152" i="1"/>
  <c r="F151" i="1"/>
  <c r="F148" i="1"/>
  <c r="F147" i="1"/>
  <c r="F146" i="1"/>
  <c r="F143" i="1"/>
  <c r="F142" i="1"/>
  <c r="F141" i="1"/>
  <c r="F139" i="1"/>
  <c r="F138" i="1"/>
  <c r="F137" i="1"/>
  <c r="F134" i="1"/>
  <c r="F133" i="1"/>
  <c r="F132" i="1"/>
  <c r="F129" i="1"/>
  <c r="F128" i="1"/>
  <c r="F127" i="1"/>
  <c r="F124" i="1"/>
  <c r="F123" i="1"/>
  <c r="F122" i="1"/>
  <c r="F119" i="1"/>
  <c r="F118" i="1"/>
  <c r="F117" i="1"/>
  <c r="F114" i="1"/>
  <c r="F113" i="1"/>
  <c r="F112" i="1"/>
  <c r="F109" i="1"/>
  <c r="F108" i="1"/>
  <c r="F107" i="1"/>
  <c r="F104" i="1"/>
  <c r="F103" i="1"/>
  <c r="F102" i="1"/>
  <c r="F99" i="1"/>
  <c r="F98" i="1"/>
  <c r="F97" i="1"/>
  <c r="F94" i="1"/>
  <c r="F93" i="1"/>
  <c r="F92" i="1"/>
  <c r="F89" i="1"/>
  <c r="F88" i="1"/>
  <c r="F87" i="1"/>
  <c r="F84" i="1"/>
  <c r="F83" i="1"/>
  <c r="F82" i="1"/>
  <c r="F79" i="1"/>
  <c r="F78" i="1"/>
  <c r="F77" i="1"/>
  <c r="F74" i="1"/>
  <c r="F73" i="1"/>
  <c r="F72" i="1"/>
  <c r="F69" i="1"/>
  <c r="F68" i="1"/>
  <c r="F67" i="1"/>
  <c r="F64" i="1"/>
  <c r="F63" i="1"/>
  <c r="F62" i="1"/>
  <c r="F59" i="1"/>
  <c r="F58" i="1"/>
  <c r="F57" i="1"/>
  <c r="F54" i="1"/>
  <c r="F53" i="1"/>
  <c r="F52" i="1"/>
  <c r="F49" i="1"/>
  <c r="F48" i="1"/>
  <c r="F47" i="1"/>
  <c r="F44" i="1"/>
  <c r="F43" i="1"/>
  <c r="F42" i="1"/>
  <c r="F39" i="1"/>
  <c r="F38" i="1"/>
  <c r="F37" i="1"/>
  <c r="F34" i="1"/>
  <c r="F33" i="1"/>
  <c r="F32" i="1"/>
  <c r="F29" i="1"/>
  <c r="F28" i="1"/>
  <c r="F27" i="1"/>
  <c r="F24" i="1"/>
  <c r="F23" i="1"/>
  <c r="F22" i="1"/>
  <c r="F19" i="1"/>
  <c r="F18" i="1"/>
  <c r="F17" i="1"/>
  <c r="F14" i="1"/>
  <c r="F13" i="1"/>
  <c r="F12" i="1"/>
  <c r="F9" i="1"/>
  <c r="F8" i="1"/>
  <c r="F7" i="1"/>
  <c r="F4" i="1"/>
  <c r="F3" i="1"/>
  <c r="F2" i="1"/>
  <c r="K5" i="7" l="1"/>
  <c r="K14" i="7"/>
  <c r="K17" i="7"/>
  <c r="K29" i="7"/>
  <c r="K27" i="7"/>
  <c r="K26" i="7"/>
  <c r="K6" i="7"/>
  <c r="K9" i="7"/>
  <c r="K3" i="7"/>
  <c r="K20" i="7"/>
  <c r="K7" i="7"/>
  <c r="K19" i="7"/>
  <c r="K30" i="7"/>
  <c r="K15" i="7"/>
  <c r="K8" i="7"/>
  <c r="K24" i="7"/>
  <c r="K10" i="7"/>
  <c r="K21" i="7"/>
  <c r="K13" i="7"/>
  <c r="K22" i="7"/>
  <c r="K23" i="7"/>
  <c r="K11" i="7"/>
  <c r="K4" i="7"/>
  <c r="K28" i="7"/>
  <c r="K18" i="7"/>
  <c r="K31" i="7"/>
  <c r="K12" i="7"/>
  <c r="K16" i="7"/>
  <c r="A5" i="7" l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</calcChain>
</file>

<file path=xl/sharedStrings.xml><?xml version="1.0" encoding="utf-8"?>
<sst xmlns="http://schemas.openxmlformats.org/spreadsheetml/2006/main" count="517" uniqueCount="94">
  <si>
    <t>Team</t>
  </si>
  <si>
    <t>Pos</t>
  </si>
  <si>
    <t>GVT</t>
  </si>
  <si>
    <t>ANA</t>
  </si>
  <si>
    <t>C</t>
  </si>
  <si>
    <t>D</t>
  </si>
  <si>
    <t>G</t>
  </si>
  <si>
    <t>LW</t>
  </si>
  <si>
    <t>RW</t>
  </si>
  <si>
    <t>BOS</t>
  </si>
  <si>
    <t>BUF</t>
  </si>
  <si>
    <t>CAR</t>
  </si>
  <si>
    <t>CBJ</t>
  </si>
  <si>
    <t>CGY</t>
  </si>
  <si>
    <t>CHI</t>
  </si>
  <si>
    <t>COL</t>
  </si>
  <si>
    <t>DAL</t>
  </si>
  <si>
    <t>DET</t>
  </si>
  <si>
    <t>EDM</t>
  </si>
  <si>
    <t>FLA</t>
  </si>
  <si>
    <t>LAK</t>
  </si>
  <si>
    <t>MIN</t>
  </si>
  <si>
    <t>MTL</t>
  </si>
  <si>
    <t>NJD</t>
  </si>
  <si>
    <t>NSH</t>
  </si>
  <si>
    <t>NYI</t>
  </si>
  <si>
    <t>NYR</t>
  </si>
  <si>
    <t>OTT</t>
  </si>
  <si>
    <t>PHI</t>
  </si>
  <si>
    <t>PHX</t>
  </si>
  <si>
    <t>PIT</t>
  </si>
  <si>
    <t>SJS</t>
  </si>
  <si>
    <t>STL</t>
  </si>
  <si>
    <t>TBL</t>
  </si>
  <si>
    <t>TOR</t>
  </si>
  <si>
    <t>TOT</t>
  </si>
  <si>
    <t>VAN</t>
  </si>
  <si>
    <t>WPG</t>
  </si>
  <si>
    <t>WSH</t>
  </si>
  <si>
    <t>F</t>
  </si>
  <si>
    <t>Los Angeles Kings</t>
  </si>
  <si>
    <t>Chicago Blackhawks</t>
  </si>
  <si>
    <t>San Jose Sharks</t>
  </si>
  <si>
    <t>St. Louis Blues</t>
  </si>
  <si>
    <t>New Jersey Devils</t>
  </si>
  <si>
    <t>Boston Bruins</t>
  </si>
  <si>
    <t>New York Rangers</t>
  </si>
  <si>
    <t>Vancouver Canucks</t>
  </si>
  <si>
    <t>Detroit Red Wings</t>
  </si>
  <si>
    <t>Tampa Bay Lightning</t>
  </si>
  <si>
    <t>Winnipeg Jets</t>
  </si>
  <si>
    <t>Anaheim Ducks</t>
  </si>
  <si>
    <t>Dallas Stars</t>
  </si>
  <si>
    <t>Ottawa Senators</t>
  </si>
  <si>
    <t>Florida Panthers</t>
  </si>
  <si>
    <t>Phoenix Coyotes</t>
  </si>
  <si>
    <t>Columbus Blue Jackets</t>
  </si>
  <si>
    <t>Carolina Hurricanes</t>
  </si>
  <si>
    <t>Nashville Predators</t>
  </si>
  <si>
    <t>Philadelphia Flyers</t>
  </si>
  <si>
    <t>Pittsburgh Penguins</t>
  </si>
  <si>
    <t>New York Islanders</t>
  </si>
  <si>
    <t>Minnesota Wild</t>
  </si>
  <si>
    <t>Montréal Canadiens</t>
  </si>
  <si>
    <t>Calgary Flames</t>
  </si>
  <si>
    <t>Washington Capitals</t>
  </si>
  <si>
    <t>Colorado Avalanche</t>
  </si>
  <si>
    <t>Edmonton Oilers</t>
  </si>
  <si>
    <t>Buffalo Sabres</t>
  </si>
  <si>
    <t>Toronto Maple Leafs</t>
  </si>
  <si>
    <t>P</t>
  </si>
  <si>
    <t>GP</t>
  </si>
  <si>
    <t>TOI</t>
  </si>
  <si>
    <t>GF</t>
  </si>
  <si>
    <t>GA</t>
  </si>
  <si>
    <t>GF%</t>
  </si>
  <si>
    <t>CF</t>
  </si>
  <si>
    <t>CA</t>
  </si>
  <si>
    <t>CF%</t>
  </si>
  <si>
    <t>Corsi Diff</t>
  </si>
  <si>
    <t>CF/min</t>
  </si>
  <si>
    <t>CA/min</t>
  </si>
  <si>
    <t>CF/ min</t>
  </si>
  <si>
    <t>Cdiff</t>
  </si>
  <si>
    <t>GF/CF</t>
  </si>
  <si>
    <t>GA/CA</t>
  </si>
  <si>
    <t>Ctot</t>
  </si>
  <si>
    <t>CS%Diff</t>
  </si>
  <si>
    <t>End Team</t>
  </si>
  <si>
    <t>YG</t>
  </si>
  <si>
    <t>YPTS</t>
  </si>
  <si>
    <t>PTS</t>
  </si>
  <si>
    <t>% Gs from young Forwards</t>
  </si>
  <si>
    <t>% Pts from young Forwards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</si>
</sst>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/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10" fontId="0" fillId="0" borderId="0" xfId="0" applyNumberFormat="1"/>
    <xf numFmtId="0" fontId="0" fillId="0" borderId="0" xfId="0" applyAlignment="1"/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0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'Corsi EVEN'!$N$1</c:f>
              <c:strCache>
                <c:ptCount val="1"/>
                <c:pt idx="0">
                  <c:v>P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0"/>
            <c:trendlineLbl>
              <c:layout>
                <c:manualLayout>
                  <c:x val="0.26919028871391076"/>
                  <c:y val="-0.10246573344998541"/>
                </c:manualLayout>
              </c:layout>
              <c:numFmt formatCode="General" sourceLinked="0"/>
            </c:trendlineLbl>
          </c:trendline>
          <c:xVal>
            <c:numRef>
              <c:f>'Corsi EVEN'!$M$2:$M$32</c:f>
              <c:numCache>
                <c:formatCode>0.00%</c:formatCode>
                <c:ptCount val="31"/>
                <c:pt idx="0">
                  <c:v>1.5304089441498442E-2</c:v>
                </c:pt>
                <c:pt idx="1">
                  <c:v>1.2117564251836944E-2</c:v>
                </c:pt>
                <c:pt idx="2">
                  <c:v>-9.6522581465569857E-3</c:v>
                </c:pt>
                <c:pt idx="3">
                  <c:v>-3.1132075471698162E-3</c:v>
                </c:pt>
                <c:pt idx="4">
                  <c:v>-5.0038584716728118E-3</c:v>
                </c:pt>
                <c:pt idx="5">
                  <c:v>-1.0468802569996855E-3</c:v>
                </c:pt>
                <c:pt idx="6">
                  <c:v>1.1147867742062278E-2</c:v>
                </c:pt>
                <c:pt idx="7">
                  <c:v>1.7945361302149146E-3</c:v>
                </c:pt>
                <c:pt idx="8">
                  <c:v>1.0004544718212049E-3</c:v>
                </c:pt>
                <c:pt idx="9">
                  <c:v>-2.1018051314205463E-3</c:v>
                </c:pt>
                <c:pt idx="10">
                  <c:v>-3.3057431365495077E-3</c:v>
                </c:pt>
                <c:pt idx="11">
                  <c:v>-1.1800150679607387E-2</c:v>
                </c:pt>
                <c:pt idx="12">
                  <c:v>-3.663957157699349E-4</c:v>
                </c:pt>
                <c:pt idx="13">
                  <c:v>6.4159257292617095E-3</c:v>
                </c:pt>
                <c:pt idx="14">
                  <c:v>5.1581140892570862E-3</c:v>
                </c:pt>
                <c:pt idx="15">
                  <c:v>-2.9640950554046114E-3</c:v>
                </c:pt>
                <c:pt idx="16">
                  <c:v>-1.0341900866663874E-2</c:v>
                </c:pt>
                <c:pt idx="17">
                  <c:v>-6.7751629598990573E-3</c:v>
                </c:pt>
                <c:pt idx="18">
                  <c:v>-1.0545089414316575E-3</c:v>
                </c:pt>
                <c:pt idx="19">
                  <c:v>-8.0940903997204286E-3</c:v>
                </c:pt>
                <c:pt idx="20">
                  <c:v>-1.023587935644818E-3</c:v>
                </c:pt>
                <c:pt idx="21">
                  <c:v>-9.2028917356623552E-4</c:v>
                </c:pt>
                <c:pt idx="22">
                  <c:v>4.1079588295678537E-3</c:v>
                </c:pt>
                <c:pt idx="23">
                  <c:v>-7.5261295835113429E-6</c:v>
                </c:pt>
                <c:pt idx="24">
                  <c:v>4.0093557400539617E-3</c:v>
                </c:pt>
                <c:pt idx="25">
                  <c:v>5.4930406078815969E-3</c:v>
                </c:pt>
                <c:pt idx="26">
                  <c:v>6.9003370019845092E-3</c:v>
                </c:pt>
                <c:pt idx="27">
                  <c:v>-3.4823303897495994E-3</c:v>
                </c:pt>
                <c:pt idx="28">
                  <c:v>-9.8571120106662885E-4</c:v>
                </c:pt>
                <c:pt idx="29">
                  <c:v>-1.9427807971175437E-3</c:v>
                </c:pt>
              </c:numCache>
            </c:numRef>
          </c:xVal>
          <c:yVal>
            <c:numRef>
              <c:f>'Corsi EVEN'!$N$2:$N$32</c:f>
              <c:numCache>
                <c:formatCode>General</c:formatCode>
                <c:ptCount val="31"/>
                <c:pt idx="0">
                  <c:v>116</c:v>
                </c:pt>
                <c:pt idx="1">
                  <c:v>117</c:v>
                </c:pt>
                <c:pt idx="2">
                  <c:v>52</c:v>
                </c:pt>
                <c:pt idx="3">
                  <c:v>77</c:v>
                </c:pt>
                <c:pt idx="4">
                  <c:v>83</c:v>
                </c:pt>
                <c:pt idx="5">
                  <c:v>107</c:v>
                </c:pt>
                <c:pt idx="6">
                  <c:v>112</c:v>
                </c:pt>
                <c:pt idx="7">
                  <c:v>93</c:v>
                </c:pt>
                <c:pt idx="8">
                  <c:v>91</c:v>
                </c:pt>
                <c:pt idx="9">
                  <c:v>93</c:v>
                </c:pt>
                <c:pt idx="10">
                  <c:v>67</c:v>
                </c:pt>
                <c:pt idx="11">
                  <c:v>66</c:v>
                </c:pt>
                <c:pt idx="12">
                  <c:v>100</c:v>
                </c:pt>
                <c:pt idx="13">
                  <c:v>98</c:v>
                </c:pt>
                <c:pt idx="14">
                  <c:v>100</c:v>
                </c:pt>
                <c:pt idx="15">
                  <c:v>88</c:v>
                </c:pt>
                <c:pt idx="16">
                  <c:v>88</c:v>
                </c:pt>
                <c:pt idx="17">
                  <c:v>79</c:v>
                </c:pt>
                <c:pt idx="18">
                  <c:v>96</c:v>
                </c:pt>
                <c:pt idx="19">
                  <c:v>88</c:v>
                </c:pt>
                <c:pt idx="20">
                  <c:v>94</c:v>
                </c:pt>
                <c:pt idx="21">
                  <c:v>89</c:v>
                </c:pt>
                <c:pt idx="22">
                  <c:v>109</c:v>
                </c:pt>
                <c:pt idx="23">
                  <c:v>111</c:v>
                </c:pt>
                <c:pt idx="24">
                  <c:v>111</c:v>
                </c:pt>
                <c:pt idx="25">
                  <c:v>101</c:v>
                </c:pt>
                <c:pt idx="26">
                  <c:v>84</c:v>
                </c:pt>
                <c:pt idx="27">
                  <c:v>83</c:v>
                </c:pt>
                <c:pt idx="28">
                  <c:v>90</c:v>
                </c:pt>
                <c:pt idx="29">
                  <c:v>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0136704"/>
        <c:axId val="280142592"/>
      </c:scatterChart>
      <c:valAx>
        <c:axId val="280136704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crossAx val="280142592"/>
        <c:crosses val="autoZero"/>
        <c:crossBetween val="midCat"/>
      </c:valAx>
      <c:valAx>
        <c:axId val="280142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01367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466725</xdr:colOff>
      <xdr:row>0</xdr:row>
      <xdr:rowOff>138112</xdr:rowOff>
    </xdr:from>
    <xdr:to>
      <xdr:col>22</xdr:col>
      <xdr:colOff>161925</xdr:colOff>
      <xdr:row>15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zoomScaleNormal="100" workbookViewId="0">
      <selection activeCell="F2" sqref="F2"/>
    </sheetView>
  </sheetViews>
  <sheetFormatPr defaultRowHeight="15" x14ac:dyDescent="0.25"/>
  <sheetData>
    <row r="1" spans="1:6" x14ac:dyDescent="0.25">
      <c r="A1" s="3" t="s">
        <v>0</v>
      </c>
      <c r="B1" s="4" t="s">
        <v>1</v>
      </c>
      <c r="C1" s="4" t="s">
        <v>2</v>
      </c>
      <c r="E1" s="6" t="s">
        <v>1</v>
      </c>
      <c r="F1" s="6" t="s">
        <v>2</v>
      </c>
    </row>
    <row r="2" spans="1:6" x14ac:dyDescent="0.25">
      <c r="A2" s="5" t="s">
        <v>3</v>
      </c>
      <c r="B2" s="1" t="s">
        <v>4</v>
      </c>
      <c r="C2" s="1">
        <v>65.599999999999994</v>
      </c>
      <c r="E2" t="s">
        <v>39</v>
      </c>
      <c r="F2">
        <f>SUM(C2+C5+C6)</f>
        <v>121</v>
      </c>
    </row>
    <row r="3" spans="1:6" ht="15" customHeight="1" x14ac:dyDescent="0.25">
      <c r="A3" s="5"/>
      <c r="B3" s="1" t="s">
        <v>5</v>
      </c>
      <c r="C3" s="1">
        <v>41.5</v>
      </c>
      <c r="E3" t="s">
        <v>5</v>
      </c>
      <c r="F3">
        <f>C3</f>
        <v>41.5</v>
      </c>
    </row>
    <row r="4" spans="1:6" ht="15" customHeight="1" x14ac:dyDescent="0.25">
      <c r="A4" s="5"/>
      <c r="B4" s="1" t="s">
        <v>6</v>
      </c>
      <c r="C4" s="1">
        <v>16.600000000000001</v>
      </c>
      <c r="E4" t="s">
        <v>6</v>
      </c>
      <c r="F4">
        <f>C4</f>
        <v>16.600000000000001</v>
      </c>
    </row>
    <row r="5" spans="1:6" ht="15" customHeight="1" x14ac:dyDescent="0.25">
      <c r="A5" s="5"/>
      <c r="B5" s="1" t="s">
        <v>7</v>
      </c>
      <c r="C5" s="1">
        <v>12.8</v>
      </c>
    </row>
    <row r="6" spans="1:6" ht="15" customHeight="1" x14ac:dyDescent="0.25">
      <c r="A6" s="5"/>
      <c r="B6" s="1" t="s">
        <v>8</v>
      </c>
      <c r="C6" s="1">
        <v>42.6</v>
      </c>
    </row>
    <row r="7" spans="1:6" x14ac:dyDescent="0.25">
      <c r="A7" s="5" t="s">
        <v>9</v>
      </c>
      <c r="B7" s="1" t="s">
        <v>4</v>
      </c>
      <c r="C7" s="1">
        <v>47.4</v>
      </c>
      <c r="E7" t="s">
        <v>39</v>
      </c>
      <c r="F7">
        <f>SUM(C7+C10+C11)</f>
        <v>113.1</v>
      </c>
    </row>
    <row r="8" spans="1:6" ht="15" customHeight="1" x14ac:dyDescent="0.25">
      <c r="A8" s="5"/>
      <c r="B8" s="1" t="s">
        <v>5</v>
      </c>
      <c r="C8" s="1">
        <v>55.2</v>
      </c>
      <c r="E8" t="s">
        <v>5</v>
      </c>
      <c r="F8">
        <f>C8</f>
        <v>55.2</v>
      </c>
    </row>
    <row r="9" spans="1:6" ht="15" customHeight="1" x14ac:dyDescent="0.25">
      <c r="A9" s="5"/>
      <c r="B9" s="1" t="s">
        <v>6</v>
      </c>
      <c r="C9" s="1">
        <v>41.7</v>
      </c>
      <c r="E9" t="s">
        <v>6</v>
      </c>
      <c r="F9">
        <f>C9</f>
        <v>41.7</v>
      </c>
    </row>
    <row r="10" spans="1:6" ht="15" customHeight="1" x14ac:dyDescent="0.25">
      <c r="A10" s="5"/>
      <c r="B10" s="1" t="s">
        <v>7</v>
      </c>
      <c r="C10" s="1">
        <v>35.4</v>
      </c>
    </row>
    <row r="11" spans="1:6" ht="15" customHeight="1" x14ac:dyDescent="0.25">
      <c r="A11" s="5"/>
      <c r="B11" s="1" t="s">
        <v>8</v>
      </c>
      <c r="C11" s="1">
        <v>30.3</v>
      </c>
    </row>
    <row r="12" spans="1:6" x14ac:dyDescent="0.25">
      <c r="A12" s="5" t="s">
        <v>10</v>
      </c>
      <c r="B12" s="1" t="s">
        <v>4</v>
      </c>
      <c r="C12" s="1">
        <v>7.6</v>
      </c>
      <c r="E12" t="s">
        <v>39</v>
      </c>
      <c r="F12">
        <f>SUM(C12+C15+C16)</f>
        <v>3.7999999999999994</v>
      </c>
    </row>
    <row r="13" spans="1:6" ht="15" customHeight="1" x14ac:dyDescent="0.25">
      <c r="A13" s="5"/>
      <c r="B13" s="1" t="s">
        <v>5</v>
      </c>
      <c r="C13" s="1">
        <v>4.3</v>
      </c>
      <c r="E13" t="s">
        <v>5</v>
      </c>
      <c r="F13">
        <f>C13</f>
        <v>4.3</v>
      </c>
    </row>
    <row r="14" spans="1:6" ht="15" customHeight="1" x14ac:dyDescent="0.25">
      <c r="A14" s="5"/>
      <c r="B14" s="1" t="s">
        <v>6</v>
      </c>
      <c r="C14" s="1">
        <v>19.568000000000001</v>
      </c>
      <c r="E14" t="s">
        <v>6</v>
      </c>
      <c r="F14">
        <f>C14</f>
        <v>19.568000000000001</v>
      </c>
    </row>
    <row r="15" spans="1:6" ht="15" customHeight="1" x14ac:dyDescent="0.25">
      <c r="A15" s="5"/>
      <c r="B15" s="1" t="s">
        <v>7</v>
      </c>
      <c r="C15" s="2">
        <v>-7.2</v>
      </c>
    </row>
    <row r="16" spans="1:6" ht="15" customHeight="1" x14ac:dyDescent="0.25">
      <c r="A16" s="5"/>
      <c r="B16" s="1" t="s">
        <v>8</v>
      </c>
      <c r="C16" s="1">
        <v>3.4</v>
      </c>
    </row>
    <row r="17" spans="1:6" x14ac:dyDescent="0.25">
      <c r="A17" s="5" t="s">
        <v>11</v>
      </c>
      <c r="B17" s="1" t="s">
        <v>4</v>
      </c>
      <c r="C17" s="1">
        <v>29.7</v>
      </c>
      <c r="E17" t="s">
        <v>39</v>
      </c>
      <c r="F17">
        <f>SUM(C17+C20+C21)</f>
        <v>61.7</v>
      </c>
    </row>
    <row r="18" spans="1:6" ht="15" customHeight="1" x14ac:dyDescent="0.25">
      <c r="A18" s="5"/>
      <c r="B18" s="1" t="s">
        <v>5</v>
      </c>
      <c r="C18" s="1">
        <v>31.1</v>
      </c>
      <c r="E18" t="s">
        <v>5</v>
      </c>
      <c r="F18">
        <f>C18</f>
        <v>31.1</v>
      </c>
    </row>
    <row r="19" spans="1:6" ht="15" customHeight="1" x14ac:dyDescent="0.25">
      <c r="A19" s="5"/>
      <c r="B19" s="1" t="s">
        <v>6</v>
      </c>
      <c r="C19" s="1">
        <v>9.3000000000000007</v>
      </c>
      <c r="E19" t="s">
        <v>6</v>
      </c>
      <c r="F19">
        <f>C19</f>
        <v>9.3000000000000007</v>
      </c>
    </row>
    <row r="20" spans="1:6" ht="15" customHeight="1" x14ac:dyDescent="0.25">
      <c r="A20" s="5"/>
      <c r="B20" s="1" t="s">
        <v>7</v>
      </c>
      <c r="C20" s="1">
        <v>18.2</v>
      </c>
    </row>
    <row r="21" spans="1:6" ht="15" customHeight="1" x14ac:dyDescent="0.25">
      <c r="A21" s="5"/>
      <c r="B21" s="1" t="s">
        <v>8</v>
      </c>
      <c r="C21" s="1">
        <v>13.8</v>
      </c>
    </row>
    <row r="22" spans="1:6" x14ac:dyDescent="0.25">
      <c r="A22" s="5" t="s">
        <v>12</v>
      </c>
      <c r="B22" s="1" t="s">
        <v>4</v>
      </c>
      <c r="C22" s="1">
        <v>50.5</v>
      </c>
      <c r="E22" t="s">
        <v>39</v>
      </c>
      <c r="F22">
        <f>SUM(C22+C25+C26)</f>
        <v>76.900000000000006</v>
      </c>
    </row>
    <row r="23" spans="1:6" ht="15" customHeight="1" x14ac:dyDescent="0.25">
      <c r="A23" s="5"/>
      <c r="B23" s="1" t="s">
        <v>5</v>
      </c>
      <c r="C23" s="1">
        <v>37.6</v>
      </c>
      <c r="E23" t="s">
        <v>5</v>
      </c>
      <c r="F23">
        <f>C23</f>
        <v>37.6</v>
      </c>
    </row>
    <row r="24" spans="1:6" ht="15" customHeight="1" x14ac:dyDescent="0.25">
      <c r="A24" s="5"/>
      <c r="B24" s="1" t="s">
        <v>6</v>
      </c>
      <c r="C24" s="1">
        <v>20.9</v>
      </c>
      <c r="E24" t="s">
        <v>6</v>
      </c>
      <c r="F24">
        <f>C24</f>
        <v>20.9</v>
      </c>
    </row>
    <row r="25" spans="1:6" ht="15" customHeight="1" x14ac:dyDescent="0.25">
      <c r="A25" s="5"/>
      <c r="B25" s="1" t="s">
        <v>7</v>
      </c>
      <c r="C25" s="1">
        <v>18</v>
      </c>
    </row>
    <row r="26" spans="1:6" ht="15" customHeight="1" x14ac:dyDescent="0.25">
      <c r="A26" s="5"/>
      <c r="B26" s="1" t="s">
        <v>8</v>
      </c>
      <c r="C26" s="1">
        <v>8.4</v>
      </c>
    </row>
    <row r="27" spans="1:6" x14ac:dyDescent="0.25">
      <c r="A27" s="5" t="s">
        <v>13</v>
      </c>
      <c r="B27" s="1" t="s">
        <v>4</v>
      </c>
      <c r="C27" s="1">
        <v>51.3</v>
      </c>
      <c r="E27" t="s">
        <v>39</v>
      </c>
      <c r="F27">
        <f>SUM(C27+C30+C31)</f>
        <v>60.8</v>
      </c>
    </row>
    <row r="28" spans="1:6" ht="15" customHeight="1" x14ac:dyDescent="0.25">
      <c r="A28" s="5"/>
      <c r="B28" s="1" t="s">
        <v>5</v>
      </c>
      <c r="C28" s="1">
        <v>36.5</v>
      </c>
      <c r="E28" t="s">
        <v>5</v>
      </c>
      <c r="F28">
        <f>C28</f>
        <v>36.5</v>
      </c>
    </row>
    <row r="29" spans="1:6" ht="15" customHeight="1" x14ac:dyDescent="0.25">
      <c r="A29" s="5"/>
      <c r="B29" s="1" t="s">
        <v>6</v>
      </c>
      <c r="C29" s="2">
        <v>-16.2</v>
      </c>
      <c r="E29" t="s">
        <v>6</v>
      </c>
      <c r="F29">
        <f>C29</f>
        <v>-16.2</v>
      </c>
    </row>
    <row r="30" spans="1:6" ht="15" customHeight="1" x14ac:dyDescent="0.25">
      <c r="A30" s="5"/>
      <c r="B30" s="1" t="s">
        <v>7</v>
      </c>
      <c r="C30" s="1">
        <v>7</v>
      </c>
    </row>
    <row r="31" spans="1:6" ht="15" customHeight="1" x14ac:dyDescent="0.25">
      <c r="A31" s="5"/>
      <c r="B31" s="1" t="s">
        <v>8</v>
      </c>
      <c r="C31" s="1">
        <v>2.5</v>
      </c>
    </row>
    <row r="32" spans="1:6" x14ac:dyDescent="0.25">
      <c r="A32" s="5" t="s">
        <v>14</v>
      </c>
      <c r="B32" s="1" t="s">
        <v>4</v>
      </c>
      <c r="C32" s="1">
        <v>33.5</v>
      </c>
      <c r="E32" t="s">
        <v>39</v>
      </c>
      <c r="F32">
        <f>SUM(C32+C35+C36)</f>
        <v>106.5</v>
      </c>
    </row>
    <row r="33" spans="1:6" ht="15" customHeight="1" x14ac:dyDescent="0.25">
      <c r="A33" s="5"/>
      <c r="B33" s="1" t="s">
        <v>5</v>
      </c>
      <c r="C33" s="1">
        <v>57.6</v>
      </c>
      <c r="E33" t="s">
        <v>5</v>
      </c>
      <c r="F33">
        <f>C33</f>
        <v>57.6</v>
      </c>
    </row>
    <row r="34" spans="1:6" ht="15" customHeight="1" x14ac:dyDescent="0.25">
      <c r="A34" s="5"/>
      <c r="B34" s="1" t="s">
        <v>6</v>
      </c>
      <c r="C34" s="2">
        <v>-3.1</v>
      </c>
      <c r="E34" t="s">
        <v>6</v>
      </c>
      <c r="F34">
        <f>C34</f>
        <v>-3.1</v>
      </c>
    </row>
    <row r="35" spans="1:6" ht="15" customHeight="1" x14ac:dyDescent="0.25">
      <c r="A35" s="5"/>
      <c r="B35" s="1" t="s">
        <v>7</v>
      </c>
      <c r="C35" s="1">
        <v>35.4</v>
      </c>
    </row>
    <row r="36" spans="1:6" ht="15" customHeight="1" x14ac:dyDescent="0.25">
      <c r="A36" s="5"/>
      <c r="B36" s="1" t="s">
        <v>8</v>
      </c>
      <c r="C36" s="1">
        <v>37.6</v>
      </c>
    </row>
    <row r="37" spans="1:6" x14ac:dyDescent="0.25">
      <c r="A37" s="5" t="s">
        <v>15</v>
      </c>
      <c r="B37" s="1" t="s">
        <v>4</v>
      </c>
      <c r="C37" s="1">
        <v>58.4</v>
      </c>
      <c r="E37" t="s">
        <v>39</v>
      </c>
      <c r="F37">
        <f>SUM(C37+C40+C41)</f>
        <v>87.9</v>
      </c>
    </row>
    <row r="38" spans="1:6" ht="15" customHeight="1" x14ac:dyDescent="0.25">
      <c r="A38" s="5"/>
      <c r="B38" s="1" t="s">
        <v>5</v>
      </c>
      <c r="C38" s="1">
        <v>37.4</v>
      </c>
      <c r="E38" t="s">
        <v>5</v>
      </c>
      <c r="F38">
        <f>C38</f>
        <v>37.4</v>
      </c>
    </row>
    <row r="39" spans="1:6" ht="15" customHeight="1" x14ac:dyDescent="0.25">
      <c r="A39" s="5"/>
      <c r="B39" s="1" t="s">
        <v>6</v>
      </c>
      <c r="C39" s="1">
        <v>29</v>
      </c>
      <c r="E39" t="s">
        <v>6</v>
      </c>
      <c r="F39">
        <f>C39</f>
        <v>29</v>
      </c>
    </row>
    <row r="40" spans="1:6" ht="15" customHeight="1" x14ac:dyDescent="0.25">
      <c r="A40" s="5"/>
      <c r="B40" s="1" t="s">
        <v>7</v>
      </c>
      <c r="C40" s="1">
        <v>24.5</v>
      </c>
    </row>
    <row r="41" spans="1:6" ht="15" customHeight="1" x14ac:dyDescent="0.25">
      <c r="A41" s="5"/>
      <c r="B41" s="1" t="s">
        <v>8</v>
      </c>
      <c r="C41" s="1">
        <v>5</v>
      </c>
    </row>
    <row r="42" spans="1:6" x14ac:dyDescent="0.25">
      <c r="A42" s="5" t="s">
        <v>16</v>
      </c>
      <c r="B42" s="1" t="s">
        <v>4</v>
      </c>
      <c r="C42" s="1">
        <v>57.5</v>
      </c>
      <c r="E42" t="s">
        <v>39</v>
      </c>
      <c r="F42">
        <f>SUM(C42+C45+C46)</f>
        <v>87.2</v>
      </c>
    </row>
    <row r="43" spans="1:6" ht="15" customHeight="1" x14ac:dyDescent="0.25">
      <c r="A43" s="5"/>
      <c r="B43" s="1" t="s">
        <v>5</v>
      </c>
      <c r="C43" s="1">
        <v>30</v>
      </c>
      <c r="E43" t="s">
        <v>5</v>
      </c>
      <c r="F43">
        <f>C43</f>
        <v>30</v>
      </c>
    </row>
    <row r="44" spans="1:6" ht="15" customHeight="1" x14ac:dyDescent="0.25">
      <c r="A44" s="5"/>
      <c r="B44" s="1" t="s">
        <v>6</v>
      </c>
      <c r="C44" s="1">
        <v>14.7</v>
      </c>
      <c r="E44" t="s">
        <v>6</v>
      </c>
      <c r="F44">
        <f>C44</f>
        <v>14.7</v>
      </c>
    </row>
    <row r="45" spans="1:6" ht="15" customHeight="1" x14ac:dyDescent="0.25">
      <c r="A45" s="5"/>
      <c r="B45" s="1" t="s">
        <v>7</v>
      </c>
      <c r="C45" s="1">
        <v>20.2</v>
      </c>
    </row>
    <row r="46" spans="1:6" ht="15" customHeight="1" x14ac:dyDescent="0.25">
      <c r="A46" s="5"/>
      <c r="B46" s="1" t="s">
        <v>8</v>
      </c>
      <c r="C46" s="1">
        <v>9.5</v>
      </c>
    </row>
    <row r="47" spans="1:6" x14ac:dyDescent="0.25">
      <c r="A47" s="5" t="s">
        <v>17</v>
      </c>
      <c r="B47" s="1" t="s">
        <v>4</v>
      </c>
      <c r="C47" s="1">
        <v>21</v>
      </c>
      <c r="E47" t="s">
        <v>39</v>
      </c>
      <c r="F47">
        <f>SUM(C47+C50+C51)</f>
        <v>70.7</v>
      </c>
    </row>
    <row r="48" spans="1:6" ht="15" customHeight="1" x14ac:dyDescent="0.25">
      <c r="A48" s="5"/>
      <c r="B48" s="1" t="s">
        <v>5</v>
      </c>
      <c r="C48" s="1">
        <v>36.299999999999997</v>
      </c>
      <c r="E48" t="s">
        <v>5</v>
      </c>
      <c r="F48">
        <f>C48</f>
        <v>36.299999999999997</v>
      </c>
    </row>
    <row r="49" spans="1:6" ht="15" customHeight="1" x14ac:dyDescent="0.25">
      <c r="A49" s="5"/>
      <c r="B49" s="1" t="s">
        <v>6</v>
      </c>
      <c r="C49" s="1">
        <v>7.1</v>
      </c>
      <c r="E49" t="s">
        <v>6</v>
      </c>
      <c r="F49">
        <f>C49</f>
        <v>7.1</v>
      </c>
    </row>
    <row r="50" spans="1:6" ht="15" customHeight="1" x14ac:dyDescent="0.25">
      <c r="A50" s="5"/>
      <c r="B50" s="1" t="s">
        <v>7</v>
      </c>
      <c r="C50" s="1">
        <v>25.7</v>
      </c>
    </row>
    <row r="51" spans="1:6" ht="15" customHeight="1" x14ac:dyDescent="0.25">
      <c r="A51" s="5"/>
      <c r="B51" s="1" t="s">
        <v>8</v>
      </c>
      <c r="C51" s="1">
        <v>24</v>
      </c>
    </row>
    <row r="52" spans="1:6" x14ac:dyDescent="0.25">
      <c r="A52" s="5" t="s">
        <v>18</v>
      </c>
      <c r="B52" s="1" t="s">
        <v>4</v>
      </c>
      <c r="C52" s="1">
        <v>14.4</v>
      </c>
      <c r="E52" t="s">
        <v>39</v>
      </c>
      <c r="F52">
        <f>SUM(C52+C55+C56)</f>
        <v>49.6</v>
      </c>
    </row>
    <row r="53" spans="1:6" ht="15" customHeight="1" x14ac:dyDescent="0.25">
      <c r="A53" s="5"/>
      <c r="B53" s="1" t="s">
        <v>5</v>
      </c>
      <c r="C53" s="1">
        <v>12.8</v>
      </c>
      <c r="E53" t="s">
        <v>5</v>
      </c>
      <c r="F53">
        <f>C53</f>
        <v>12.8</v>
      </c>
    </row>
    <row r="54" spans="1:6" ht="15" customHeight="1" x14ac:dyDescent="0.25">
      <c r="A54" s="5"/>
      <c r="B54" s="1" t="s">
        <v>6</v>
      </c>
      <c r="C54" s="2">
        <v>-16.309999999999999</v>
      </c>
      <c r="E54" t="s">
        <v>6</v>
      </c>
      <c r="F54">
        <f>C54</f>
        <v>-16.309999999999999</v>
      </c>
    </row>
    <row r="55" spans="1:6" ht="15" customHeight="1" x14ac:dyDescent="0.25">
      <c r="A55" s="5"/>
      <c r="B55" s="1" t="s">
        <v>7</v>
      </c>
      <c r="C55" s="1">
        <v>21.7</v>
      </c>
    </row>
    <row r="56" spans="1:6" ht="15" customHeight="1" x14ac:dyDescent="0.25">
      <c r="A56" s="5"/>
      <c r="B56" s="1" t="s">
        <v>8</v>
      </c>
      <c r="C56" s="1">
        <v>13.5</v>
      </c>
    </row>
    <row r="57" spans="1:6" x14ac:dyDescent="0.25">
      <c r="A57" s="5" t="s">
        <v>19</v>
      </c>
      <c r="B57" s="1" t="s">
        <v>4</v>
      </c>
      <c r="C57" s="1">
        <v>14.9</v>
      </c>
      <c r="E57" t="s">
        <v>39</v>
      </c>
      <c r="F57">
        <f>SUM(C57+C60+C61)</f>
        <v>38</v>
      </c>
    </row>
    <row r="58" spans="1:6" ht="15" customHeight="1" x14ac:dyDescent="0.25">
      <c r="A58" s="5"/>
      <c r="B58" s="1" t="s">
        <v>5</v>
      </c>
      <c r="C58" s="1">
        <v>14.3</v>
      </c>
      <c r="E58" t="s">
        <v>5</v>
      </c>
      <c r="F58">
        <f>C58</f>
        <v>14.3</v>
      </c>
    </row>
    <row r="59" spans="1:6" ht="15" customHeight="1" x14ac:dyDescent="0.25">
      <c r="A59" s="5"/>
      <c r="B59" s="1" t="s">
        <v>6</v>
      </c>
      <c r="C59" s="1">
        <v>1.6639999999999999</v>
      </c>
      <c r="E59" t="s">
        <v>6</v>
      </c>
      <c r="F59">
        <f>C59</f>
        <v>1.6639999999999999</v>
      </c>
    </row>
    <row r="60" spans="1:6" ht="15" customHeight="1" x14ac:dyDescent="0.25">
      <c r="A60" s="5"/>
      <c r="B60" s="1" t="s">
        <v>7</v>
      </c>
      <c r="C60" s="1">
        <v>12.7</v>
      </c>
    </row>
    <row r="61" spans="1:6" ht="15" customHeight="1" x14ac:dyDescent="0.25">
      <c r="A61" s="5"/>
      <c r="B61" s="1" t="s">
        <v>8</v>
      </c>
      <c r="C61" s="1">
        <v>10.4</v>
      </c>
    </row>
    <row r="62" spans="1:6" x14ac:dyDescent="0.25">
      <c r="A62" s="5" t="s">
        <v>20</v>
      </c>
      <c r="B62" s="1" t="s">
        <v>4</v>
      </c>
      <c r="C62" s="1">
        <v>47.3</v>
      </c>
      <c r="E62" t="s">
        <v>39</v>
      </c>
      <c r="F62">
        <f>SUM(C62+C65+C66)</f>
        <v>67.899999999999991</v>
      </c>
    </row>
    <row r="63" spans="1:6" ht="15" customHeight="1" x14ac:dyDescent="0.25">
      <c r="A63" s="5"/>
      <c r="B63" s="1" t="s">
        <v>5</v>
      </c>
      <c r="C63" s="1">
        <v>50.3</v>
      </c>
      <c r="E63" t="s">
        <v>5</v>
      </c>
      <c r="F63">
        <f>C63</f>
        <v>50.3</v>
      </c>
    </row>
    <row r="64" spans="1:6" ht="15" customHeight="1" x14ac:dyDescent="0.25">
      <c r="A64" s="5"/>
      <c r="B64" s="1" t="s">
        <v>6</v>
      </c>
      <c r="C64" s="1">
        <v>36.31</v>
      </c>
      <c r="E64" t="s">
        <v>6</v>
      </c>
      <c r="F64">
        <f>C64</f>
        <v>36.31</v>
      </c>
    </row>
    <row r="65" spans="1:6" ht="15" customHeight="1" x14ac:dyDescent="0.25">
      <c r="A65" s="5"/>
      <c r="B65" s="1" t="s">
        <v>7</v>
      </c>
      <c r="C65" s="1">
        <v>8.5</v>
      </c>
    </row>
    <row r="66" spans="1:6" ht="15" customHeight="1" x14ac:dyDescent="0.25">
      <c r="A66" s="5"/>
      <c r="B66" s="1" t="s">
        <v>8</v>
      </c>
      <c r="C66" s="1">
        <v>12.1</v>
      </c>
    </row>
    <row r="67" spans="1:6" x14ac:dyDescent="0.25">
      <c r="A67" s="5" t="s">
        <v>21</v>
      </c>
      <c r="B67" s="1" t="s">
        <v>4</v>
      </c>
      <c r="C67" s="1">
        <v>24.8</v>
      </c>
      <c r="E67" t="s">
        <v>39</v>
      </c>
      <c r="F67">
        <f>SUM(C67+C70+C71)</f>
        <v>70</v>
      </c>
    </row>
    <row r="68" spans="1:6" ht="15" customHeight="1" x14ac:dyDescent="0.25">
      <c r="A68" s="5"/>
      <c r="B68" s="1" t="s">
        <v>5</v>
      </c>
      <c r="C68" s="1">
        <v>37.1</v>
      </c>
      <c r="E68" t="s">
        <v>5</v>
      </c>
      <c r="F68">
        <f>C68</f>
        <v>37.1</v>
      </c>
    </row>
    <row r="69" spans="1:6" ht="15" customHeight="1" x14ac:dyDescent="0.25">
      <c r="A69" s="5"/>
      <c r="B69" s="1" t="s">
        <v>6</v>
      </c>
      <c r="C69" s="1">
        <v>14</v>
      </c>
      <c r="E69" t="s">
        <v>6</v>
      </c>
      <c r="F69">
        <f>C69</f>
        <v>14</v>
      </c>
    </row>
    <row r="70" spans="1:6" ht="15" customHeight="1" x14ac:dyDescent="0.25">
      <c r="A70" s="5"/>
      <c r="B70" s="1" t="s">
        <v>7</v>
      </c>
      <c r="C70" s="1">
        <v>20.9</v>
      </c>
    </row>
    <row r="71" spans="1:6" ht="15" customHeight="1" x14ac:dyDescent="0.25">
      <c r="A71" s="5"/>
      <c r="B71" s="1" t="s">
        <v>8</v>
      </c>
      <c r="C71" s="1">
        <v>24.3</v>
      </c>
    </row>
    <row r="72" spans="1:6" x14ac:dyDescent="0.25">
      <c r="A72" s="5" t="s">
        <v>22</v>
      </c>
      <c r="B72" s="1" t="s">
        <v>4</v>
      </c>
      <c r="C72" s="1">
        <v>29.6</v>
      </c>
      <c r="E72" t="s">
        <v>39</v>
      </c>
      <c r="F72">
        <f>SUM(C72+C75+C76)</f>
        <v>61.500000000000007</v>
      </c>
    </row>
    <row r="73" spans="1:6" ht="15" customHeight="1" x14ac:dyDescent="0.25">
      <c r="A73" s="5"/>
      <c r="B73" s="1" t="s">
        <v>5</v>
      </c>
      <c r="C73" s="1">
        <v>29.6</v>
      </c>
      <c r="E73" t="s">
        <v>5</v>
      </c>
      <c r="F73">
        <f>C73</f>
        <v>29.6</v>
      </c>
    </row>
    <row r="74" spans="1:6" ht="15" customHeight="1" x14ac:dyDescent="0.25">
      <c r="A74" s="5"/>
      <c r="B74" s="1" t="s">
        <v>6</v>
      </c>
      <c r="C74" s="1">
        <v>31.9</v>
      </c>
      <c r="E74" t="s">
        <v>6</v>
      </c>
      <c r="F74">
        <f>C74</f>
        <v>31.9</v>
      </c>
    </row>
    <row r="75" spans="1:6" ht="15" customHeight="1" x14ac:dyDescent="0.25">
      <c r="A75" s="5"/>
      <c r="B75" s="1" t="s">
        <v>7</v>
      </c>
      <c r="C75" s="1">
        <v>21.3</v>
      </c>
    </row>
    <row r="76" spans="1:6" ht="15" customHeight="1" x14ac:dyDescent="0.25">
      <c r="A76" s="5"/>
      <c r="B76" s="1" t="s">
        <v>8</v>
      </c>
      <c r="C76" s="1">
        <v>10.6</v>
      </c>
    </row>
    <row r="77" spans="1:6" x14ac:dyDescent="0.25">
      <c r="A77" s="5" t="s">
        <v>23</v>
      </c>
      <c r="B77" s="1" t="s">
        <v>4</v>
      </c>
      <c r="C77" s="1">
        <v>27</v>
      </c>
      <c r="E77" t="s">
        <v>39</v>
      </c>
      <c r="F77">
        <f>SUM(C77+C80+C81)</f>
        <v>58.4</v>
      </c>
    </row>
    <row r="78" spans="1:6" ht="15" customHeight="1" x14ac:dyDescent="0.25">
      <c r="A78" s="5"/>
      <c r="B78" s="1" t="s">
        <v>5</v>
      </c>
      <c r="C78" s="1">
        <v>47.5</v>
      </c>
      <c r="E78" t="s">
        <v>5</v>
      </c>
      <c r="F78">
        <f>C78</f>
        <v>47.5</v>
      </c>
    </row>
    <row r="79" spans="1:6" ht="15" customHeight="1" x14ac:dyDescent="0.25">
      <c r="A79" s="5"/>
      <c r="B79" s="1" t="s">
        <v>6</v>
      </c>
      <c r="C79" s="1">
        <v>3.9</v>
      </c>
      <c r="E79" t="s">
        <v>6</v>
      </c>
      <c r="F79">
        <f>C79</f>
        <v>3.9</v>
      </c>
    </row>
    <row r="80" spans="1:6" ht="15" customHeight="1" x14ac:dyDescent="0.25">
      <c r="A80" s="5"/>
      <c r="B80" s="1" t="s">
        <v>7</v>
      </c>
      <c r="C80" s="1">
        <v>11.9</v>
      </c>
    </row>
    <row r="81" spans="1:6" ht="15" customHeight="1" x14ac:dyDescent="0.25">
      <c r="A81" s="5"/>
      <c r="B81" s="1" t="s">
        <v>8</v>
      </c>
      <c r="C81" s="1">
        <v>19.5</v>
      </c>
    </row>
    <row r="82" spans="1:6" x14ac:dyDescent="0.25">
      <c r="A82" s="5" t="s">
        <v>24</v>
      </c>
      <c r="B82" s="1" t="s">
        <v>4</v>
      </c>
      <c r="C82" s="1">
        <v>37.5</v>
      </c>
      <c r="E82" t="s">
        <v>39</v>
      </c>
      <c r="F82">
        <f>SUM(C82+C85+C86)</f>
        <v>57.900000000000006</v>
      </c>
    </row>
    <row r="83" spans="1:6" ht="15" customHeight="1" x14ac:dyDescent="0.25">
      <c r="A83" s="5"/>
      <c r="B83" s="1" t="s">
        <v>5</v>
      </c>
      <c r="C83" s="1">
        <v>43.8</v>
      </c>
      <c r="E83" t="s">
        <v>5</v>
      </c>
      <c r="F83">
        <f>C83</f>
        <v>43.8</v>
      </c>
    </row>
    <row r="84" spans="1:6" ht="15" customHeight="1" x14ac:dyDescent="0.25">
      <c r="A84" s="5"/>
      <c r="B84" s="1" t="s">
        <v>6</v>
      </c>
      <c r="C84" s="2">
        <v>-9.9</v>
      </c>
      <c r="E84" t="s">
        <v>6</v>
      </c>
      <c r="F84">
        <f>C84</f>
        <v>-9.9</v>
      </c>
    </row>
    <row r="85" spans="1:6" ht="15" customHeight="1" x14ac:dyDescent="0.25">
      <c r="A85" s="5"/>
      <c r="B85" s="1" t="s">
        <v>7</v>
      </c>
      <c r="C85" s="1">
        <v>11.2</v>
      </c>
    </row>
    <row r="86" spans="1:6" ht="15" customHeight="1" x14ac:dyDescent="0.25">
      <c r="A86" s="5"/>
      <c r="B86" s="1" t="s">
        <v>8</v>
      </c>
      <c r="C86" s="1">
        <v>9.1999999999999993</v>
      </c>
    </row>
    <row r="87" spans="1:6" x14ac:dyDescent="0.25">
      <c r="A87" s="5" t="s">
        <v>25</v>
      </c>
      <c r="B87" s="1" t="s">
        <v>4</v>
      </c>
      <c r="C87" s="1">
        <v>39.9</v>
      </c>
      <c r="E87" t="s">
        <v>39</v>
      </c>
      <c r="F87">
        <f>SUM(C87+C90+C91)</f>
        <v>66.7</v>
      </c>
    </row>
    <row r="88" spans="1:6" ht="15" customHeight="1" x14ac:dyDescent="0.25">
      <c r="A88" s="5"/>
      <c r="B88" s="1" t="s">
        <v>5</v>
      </c>
      <c r="C88" s="1">
        <v>20.7</v>
      </c>
      <c r="E88" t="s">
        <v>5</v>
      </c>
      <c r="F88">
        <f>C88</f>
        <v>20.7</v>
      </c>
    </row>
    <row r="89" spans="1:6" ht="15" customHeight="1" x14ac:dyDescent="0.25">
      <c r="A89" s="5"/>
      <c r="B89" s="1" t="s">
        <v>6</v>
      </c>
      <c r="C89" s="2">
        <v>-21.6</v>
      </c>
      <c r="E89" t="s">
        <v>6</v>
      </c>
      <c r="F89">
        <f>C89</f>
        <v>-21.6</v>
      </c>
    </row>
    <row r="90" spans="1:6" ht="15" customHeight="1" x14ac:dyDescent="0.25">
      <c r="A90" s="5"/>
      <c r="B90" s="1" t="s">
        <v>7</v>
      </c>
      <c r="C90" s="1">
        <v>4.7</v>
      </c>
    </row>
    <row r="91" spans="1:6" ht="15" customHeight="1" x14ac:dyDescent="0.25">
      <c r="A91" s="5"/>
      <c r="B91" s="1" t="s">
        <v>8</v>
      </c>
      <c r="C91" s="1">
        <v>22.1</v>
      </c>
    </row>
    <row r="92" spans="1:6" x14ac:dyDescent="0.25">
      <c r="A92" s="5" t="s">
        <v>26</v>
      </c>
      <c r="B92" s="1" t="s">
        <v>4</v>
      </c>
      <c r="C92" s="1">
        <v>34.1</v>
      </c>
      <c r="E92" t="s">
        <v>39</v>
      </c>
      <c r="F92">
        <f>SUM(C92+C95+C96)</f>
        <v>80</v>
      </c>
    </row>
    <row r="93" spans="1:6" ht="15" customHeight="1" x14ac:dyDescent="0.25">
      <c r="A93" s="5"/>
      <c r="B93" s="1" t="s">
        <v>5</v>
      </c>
      <c r="C93" s="1">
        <v>32.700000000000003</v>
      </c>
      <c r="E93" t="s">
        <v>5</v>
      </c>
      <c r="F93">
        <f>C93</f>
        <v>32.700000000000003</v>
      </c>
    </row>
    <row r="94" spans="1:6" ht="15" customHeight="1" x14ac:dyDescent="0.25">
      <c r="A94" s="5"/>
      <c r="B94" s="1" t="s">
        <v>6</v>
      </c>
      <c r="C94" s="1">
        <v>26.6</v>
      </c>
      <c r="E94" t="s">
        <v>6</v>
      </c>
      <c r="F94">
        <f>C94</f>
        <v>26.6</v>
      </c>
    </row>
    <row r="95" spans="1:6" ht="15" customHeight="1" x14ac:dyDescent="0.25">
      <c r="A95" s="5"/>
      <c r="B95" s="1" t="s">
        <v>7</v>
      </c>
      <c r="C95" s="1">
        <v>46.6</v>
      </c>
    </row>
    <row r="96" spans="1:6" ht="15" customHeight="1" x14ac:dyDescent="0.25">
      <c r="A96" s="5"/>
      <c r="B96" s="1" t="s">
        <v>8</v>
      </c>
      <c r="C96" s="2">
        <v>-0.7</v>
      </c>
    </row>
    <row r="97" spans="1:6" x14ac:dyDescent="0.25">
      <c r="A97" s="5" t="s">
        <v>27</v>
      </c>
      <c r="B97" s="1" t="s">
        <v>4</v>
      </c>
      <c r="C97" s="1">
        <v>28</v>
      </c>
      <c r="E97" t="s">
        <v>39</v>
      </c>
      <c r="F97">
        <f>SUM(C97+C100+C101)</f>
        <v>49.2</v>
      </c>
    </row>
    <row r="98" spans="1:6" ht="15" customHeight="1" x14ac:dyDescent="0.25">
      <c r="A98" s="5"/>
      <c r="B98" s="1" t="s">
        <v>5</v>
      </c>
      <c r="C98" s="1">
        <v>31.2</v>
      </c>
      <c r="E98" t="s">
        <v>5</v>
      </c>
      <c r="F98">
        <f>C98</f>
        <v>31.2</v>
      </c>
    </row>
    <row r="99" spans="1:6" ht="15" customHeight="1" x14ac:dyDescent="0.25">
      <c r="A99" s="5"/>
      <c r="B99" s="1" t="s">
        <v>6</v>
      </c>
      <c r="C99" s="1">
        <v>3.6</v>
      </c>
      <c r="E99" t="s">
        <v>6</v>
      </c>
      <c r="F99">
        <f>C99</f>
        <v>3.6</v>
      </c>
    </row>
    <row r="100" spans="1:6" ht="15" customHeight="1" x14ac:dyDescent="0.25">
      <c r="A100" s="5"/>
      <c r="B100" s="1" t="s">
        <v>7</v>
      </c>
      <c r="C100" s="1">
        <v>10</v>
      </c>
    </row>
    <row r="101" spans="1:6" ht="15" customHeight="1" x14ac:dyDescent="0.25">
      <c r="A101" s="5"/>
      <c r="B101" s="1" t="s">
        <v>8</v>
      </c>
      <c r="C101" s="1">
        <v>11.2</v>
      </c>
    </row>
    <row r="102" spans="1:6" x14ac:dyDescent="0.25">
      <c r="A102" s="5" t="s">
        <v>28</v>
      </c>
      <c r="B102" s="1" t="s">
        <v>4</v>
      </c>
      <c r="C102" s="1">
        <v>37.700000000000003</v>
      </c>
      <c r="E102" t="s">
        <v>39</v>
      </c>
      <c r="F102">
        <f>SUM(C102+C105+C106)</f>
        <v>80.099999999999994</v>
      </c>
    </row>
    <row r="103" spans="1:6" ht="15" customHeight="1" x14ac:dyDescent="0.25">
      <c r="A103" s="5"/>
      <c r="B103" s="1" t="s">
        <v>5</v>
      </c>
      <c r="C103" s="1">
        <v>33.299999999999997</v>
      </c>
      <c r="E103" t="s">
        <v>5</v>
      </c>
      <c r="F103">
        <f>C103</f>
        <v>33.299999999999997</v>
      </c>
    </row>
    <row r="104" spans="1:6" ht="15" customHeight="1" x14ac:dyDescent="0.25">
      <c r="A104" s="5"/>
      <c r="B104" s="1" t="s">
        <v>6</v>
      </c>
      <c r="C104" s="1">
        <v>5.9</v>
      </c>
      <c r="E104" t="s">
        <v>6</v>
      </c>
      <c r="F104">
        <f>C104</f>
        <v>5.9</v>
      </c>
    </row>
    <row r="105" spans="1:6" ht="15" customHeight="1" x14ac:dyDescent="0.25">
      <c r="A105" s="5"/>
      <c r="B105" s="1" t="s">
        <v>7</v>
      </c>
      <c r="C105" s="1">
        <v>11.9</v>
      </c>
    </row>
    <row r="106" spans="1:6" ht="15" customHeight="1" x14ac:dyDescent="0.25">
      <c r="A106" s="5"/>
      <c r="B106" s="1" t="s">
        <v>8</v>
      </c>
      <c r="C106" s="1">
        <v>30.5</v>
      </c>
    </row>
    <row r="107" spans="1:6" x14ac:dyDescent="0.25">
      <c r="A107" s="5" t="s">
        <v>29</v>
      </c>
      <c r="B107" s="1" t="s">
        <v>4</v>
      </c>
      <c r="C107" s="1">
        <v>26.2</v>
      </c>
      <c r="E107" t="s">
        <v>39</v>
      </c>
      <c r="F107">
        <f>SUM(C107+C110+C111)</f>
        <v>59.3</v>
      </c>
    </row>
    <row r="108" spans="1:6" ht="15" customHeight="1" x14ac:dyDescent="0.25">
      <c r="A108" s="5"/>
      <c r="B108" s="1" t="s">
        <v>5</v>
      </c>
      <c r="C108" s="1">
        <v>37.5</v>
      </c>
      <c r="E108" t="s">
        <v>5</v>
      </c>
      <c r="F108">
        <f>C108</f>
        <v>37.5</v>
      </c>
    </row>
    <row r="109" spans="1:6" ht="15" customHeight="1" x14ac:dyDescent="0.25">
      <c r="A109" s="5"/>
      <c r="B109" s="1" t="s">
        <v>6</v>
      </c>
      <c r="C109" s="1">
        <v>14.6</v>
      </c>
      <c r="E109" t="s">
        <v>6</v>
      </c>
      <c r="F109">
        <f>C109</f>
        <v>14.6</v>
      </c>
    </row>
    <row r="110" spans="1:6" ht="15" customHeight="1" x14ac:dyDescent="0.25">
      <c r="A110" s="5"/>
      <c r="B110" s="1" t="s">
        <v>7</v>
      </c>
      <c r="C110" s="1">
        <v>15.9</v>
      </c>
    </row>
    <row r="111" spans="1:6" ht="15" customHeight="1" x14ac:dyDescent="0.25">
      <c r="A111" s="5"/>
      <c r="B111" s="1" t="s">
        <v>8</v>
      </c>
      <c r="C111" s="1">
        <v>17.2</v>
      </c>
    </row>
    <row r="112" spans="1:6" x14ac:dyDescent="0.25">
      <c r="A112" s="5" t="s">
        <v>30</v>
      </c>
      <c r="B112" s="1" t="s">
        <v>4</v>
      </c>
      <c r="C112" s="1">
        <v>56.2</v>
      </c>
      <c r="E112" t="s">
        <v>39</v>
      </c>
      <c r="F112">
        <f>SUM(C112+C115+C116)</f>
        <v>106.10000000000001</v>
      </c>
    </row>
    <row r="113" spans="1:6" ht="15" customHeight="1" x14ac:dyDescent="0.25">
      <c r="A113" s="5"/>
      <c r="B113" s="1" t="s">
        <v>5</v>
      </c>
      <c r="C113" s="1">
        <v>42.5</v>
      </c>
      <c r="E113" t="s">
        <v>5</v>
      </c>
      <c r="F113">
        <f>C113</f>
        <v>42.5</v>
      </c>
    </row>
    <row r="114" spans="1:6" ht="15" customHeight="1" x14ac:dyDescent="0.25">
      <c r="A114" s="5"/>
      <c r="B114" s="1" t="s">
        <v>6</v>
      </c>
      <c r="C114" s="1">
        <v>15.2</v>
      </c>
      <c r="E114" t="s">
        <v>6</v>
      </c>
      <c r="F114">
        <f>C114</f>
        <v>15.2</v>
      </c>
    </row>
    <row r="115" spans="1:6" ht="15" customHeight="1" x14ac:dyDescent="0.25">
      <c r="A115" s="5"/>
      <c r="B115" s="1" t="s">
        <v>7</v>
      </c>
      <c r="C115" s="1">
        <v>48.1</v>
      </c>
    </row>
    <row r="116" spans="1:6" ht="15" customHeight="1" x14ac:dyDescent="0.25">
      <c r="A116" s="5"/>
      <c r="B116" s="1" t="s">
        <v>8</v>
      </c>
      <c r="C116" s="1">
        <v>1.8</v>
      </c>
    </row>
    <row r="117" spans="1:6" x14ac:dyDescent="0.25">
      <c r="A117" s="5" t="s">
        <v>31</v>
      </c>
      <c r="B117" s="1" t="s">
        <v>4</v>
      </c>
      <c r="C117" s="1">
        <v>70.599999999999994</v>
      </c>
      <c r="E117" t="s">
        <v>39</v>
      </c>
      <c r="F117">
        <f>SUM(C117+C120+C121)</f>
        <v>113.6</v>
      </c>
    </row>
    <row r="118" spans="1:6" ht="15" customHeight="1" x14ac:dyDescent="0.25">
      <c r="A118" s="5"/>
      <c r="B118" s="1" t="s">
        <v>5</v>
      </c>
      <c r="C118" s="1">
        <v>47.1</v>
      </c>
      <c r="E118" t="s">
        <v>5</v>
      </c>
      <c r="F118">
        <f>C118</f>
        <v>47.1</v>
      </c>
    </row>
    <row r="119" spans="1:6" ht="15" customHeight="1" x14ac:dyDescent="0.25">
      <c r="A119" s="5"/>
      <c r="B119" s="1" t="s">
        <v>6</v>
      </c>
      <c r="C119" s="1">
        <v>19</v>
      </c>
      <c r="E119" t="s">
        <v>6</v>
      </c>
      <c r="F119">
        <f>C119</f>
        <v>19</v>
      </c>
    </row>
    <row r="120" spans="1:6" ht="15" customHeight="1" x14ac:dyDescent="0.25">
      <c r="A120" s="5"/>
      <c r="B120" s="1" t="s">
        <v>7</v>
      </c>
      <c r="C120" s="1">
        <v>26.1</v>
      </c>
    </row>
    <row r="121" spans="1:6" ht="15" customHeight="1" x14ac:dyDescent="0.25">
      <c r="A121" s="5"/>
      <c r="B121" s="1" t="s">
        <v>8</v>
      </c>
      <c r="C121" s="1">
        <v>16.899999999999999</v>
      </c>
    </row>
    <row r="122" spans="1:6" x14ac:dyDescent="0.25">
      <c r="A122" s="5" t="s">
        <v>32</v>
      </c>
      <c r="B122" s="1" t="s">
        <v>4</v>
      </c>
      <c r="C122" s="1">
        <v>36.299999999999997</v>
      </c>
      <c r="E122" t="s">
        <v>39</v>
      </c>
      <c r="F122">
        <f>SUM(C122+C125+C126)</f>
        <v>104.8</v>
      </c>
    </row>
    <row r="123" spans="1:6" ht="15" customHeight="1" x14ac:dyDescent="0.25">
      <c r="A123" s="5"/>
      <c r="B123" s="1" t="s">
        <v>5</v>
      </c>
      <c r="C123" s="1">
        <v>60.6</v>
      </c>
      <c r="E123" t="s">
        <v>5</v>
      </c>
      <c r="F123">
        <f>C123</f>
        <v>60.6</v>
      </c>
    </row>
    <row r="124" spans="1:6" ht="15" customHeight="1" x14ac:dyDescent="0.25">
      <c r="A124" s="5"/>
      <c r="B124" s="1" t="s">
        <v>6</v>
      </c>
      <c r="C124" s="1">
        <v>12.162800000000001</v>
      </c>
      <c r="E124" t="s">
        <v>6</v>
      </c>
      <c r="F124">
        <f>C124</f>
        <v>12.162800000000001</v>
      </c>
    </row>
    <row r="125" spans="1:6" ht="15" customHeight="1" x14ac:dyDescent="0.25">
      <c r="A125" s="5"/>
      <c r="B125" s="1" t="s">
        <v>7</v>
      </c>
      <c r="C125" s="1">
        <v>38</v>
      </c>
    </row>
    <row r="126" spans="1:6" ht="15" customHeight="1" x14ac:dyDescent="0.25">
      <c r="A126" s="5"/>
      <c r="B126" s="1" t="s">
        <v>8</v>
      </c>
      <c r="C126" s="1">
        <v>30.5</v>
      </c>
    </row>
    <row r="127" spans="1:6" x14ac:dyDescent="0.25">
      <c r="A127" s="5" t="s">
        <v>33</v>
      </c>
      <c r="B127" s="1" t="s">
        <v>4</v>
      </c>
      <c r="C127" s="1">
        <v>44.2</v>
      </c>
      <c r="E127" t="s">
        <v>39</v>
      </c>
      <c r="F127">
        <f>SUM(C127+C130+C131)</f>
        <v>65.8</v>
      </c>
    </row>
    <row r="128" spans="1:6" ht="15" customHeight="1" x14ac:dyDescent="0.25">
      <c r="A128" s="5"/>
      <c r="B128" s="1" t="s">
        <v>5</v>
      </c>
      <c r="C128" s="1">
        <v>46.7</v>
      </c>
      <c r="E128" t="s">
        <v>5</v>
      </c>
      <c r="F128">
        <f>C128</f>
        <v>46.7</v>
      </c>
    </row>
    <row r="129" spans="1:6" ht="15" customHeight="1" x14ac:dyDescent="0.25">
      <c r="A129" s="5"/>
      <c r="B129" s="1" t="s">
        <v>6</v>
      </c>
      <c r="C129" s="1">
        <v>20.3</v>
      </c>
      <c r="E129" t="s">
        <v>6</v>
      </c>
      <c r="F129">
        <f>C129</f>
        <v>20.3</v>
      </c>
    </row>
    <row r="130" spans="1:6" ht="15" customHeight="1" x14ac:dyDescent="0.25">
      <c r="A130" s="5"/>
      <c r="B130" s="1" t="s">
        <v>7</v>
      </c>
      <c r="C130" s="1">
        <v>14.3</v>
      </c>
    </row>
    <row r="131" spans="1:6" ht="15" customHeight="1" x14ac:dyDescent="0.25">
      <c r="A131" s="5"/>
      <c r="B131" s="1" t="s">
        <v>8</v>
      </c>
      <c r="C131" s="1">
        <v>7.3</v>
      </c>
    </row>
    <row r="132" spans="1:6" x14ac:dyDescent="0.25">
      <c r="A132" s="5" t="s">
        <v>34</v>
      </c>
      <c r="B132" s="1" t="s">
        <v>4</v>
      </c>
      <c r="C132" s="1">
        <v>19</v>
      </c>
      <c r="E132" t="s">
        <v>39</v>
      </c>
      <c r="F132">
        <f>SUM(C132+C135+C136)</f>
        <v>62.1</v>
      </c>
    </row>
    <row r="133" spans="1:6" ht="15" customHeight="1" x14ac:dyDescent="0.25">
      <c r="A133" s="5"/>
      <c r="B133" s="1" t="s">
        <v>5</v>
      </c>
      <c r="C133" s="1">
        <v>23.3</v>
      </c>
      <c r="E133" t="s">
        <v>5</v>
      </c>
      <c r="F133">
        <f>C133</f>
        <v>23.3</v>
      </c>
    </row>
    <row r="134" spans="1:6" ht="15" customHeight="1" x14ac:dyDescent="0.25">
      <c r="A134" s="5"/>
      <c r="B134" s="1" t="s">
        <v>6</v>
      </c>
      <c r="C134" s="1">
        <v>16.100000000000001</v>
      </c>
      <c r="E134" t="s">
        <v>6</v>
      </c>
      <c r="F134">
        <f>C134</f>
        <v>16.100000000000001</v>
      </c>
    </row>
    <row r="135" spans="1:6" ht="15" customHeight="1" x14ac:dyDescent="0.25">
      <c r="A135" s="5"/>
      <c r="B135" s="1" t="s">
        <v>7</v>
      </c>
      <c r="C135" s="1">
        <v>29.5</v>
      </c>
    </row>
    <row r="136" spans="1:6" ht="15" customHeight="1" x14ac:dyDescent="0.25">
      <c r="A136" s="5"/>
      <c r="B136" s="1" t="s">
        <v>8</v>
      </c>
      <c r="C136" s="1">
        <v>13.6</v>
      </c>
    </row>
    <row r="137" spans="1:6" x14ac:dyDescent="0.25">
      <c r="A137" s="5" t="s">
        <v>35</v>
      </c>
      <c r="B137" s="1" t="s">
        <v>4</v>
      </c>
      <c r="C137" s="1">
        <v>25.8</v>
      </c>
      <c r="E137" t="s">
        <v>39</v>
      </c>
      <c r="F137">
        <f>SUM(C137+C140+C141)</f>
        <v>93.6</v>
      </c>
    </row>
    <row r="138" spans="1:6" ht="15" customHeight="1" x14ac:dyDescent="0.25">
      <c r="A138" s="5"/>
      <c r="B138" s="1" t="s">
        <v>5</v>
      </c>
      <c r="C138" s="1">
        <v>23.6</v>
      </c>
      <c r="E138" t="s">
        <v>5</v>
      </c>
      <c r="F138">
        <f>C138</f>
        <v>23.6</v>
      </c>
    </row>
    <row r="139" spans="1:6" ht="15" customHeight="1" x14ac:dyDescent="0.25">
      <c r="A139" s="5"/>
      <c r="B139" s="1" t="s">
        <v>7</v>
      </c>
      <c r="C139" s="1">
        <v>28.1</v>
      </c>
      <c r="E139" t="s">
        <v>6</v>
      </c>
      <c r="F139">
        <f>C139</f>
        <v>28.1</v>
      </c>
    </row>
    <row r="140" spans="1:6" ht="15" customHeight="1" x14ac:dyDescent="0.25">
      <c r="A140" s="5"/>
      <c r="B140" s="1" t="s">
        <v>8</v>
      </c>
      <c r="C140" s="1">
        <v>50</v>
      </c>
    </row>
    <row r="141" spans="1:6" x14ac:dyDescent="0.25">
      <c r="A141" s="5" t="s">
        <v>36</v>
      </c>
      <c r="B141" s="1" t="s">
        <v>4</v>
      </c>
      <c r="C141" s="1">
        <v>17.8</v>
      </c>
      <c r="E141" t="s">
        <v>39</v>
      </c>
      <c r="F141">
        <f>SUM(C141+C144+C145)</f>
        <v>42.4</v>
      </c>
    </row>
    <row r="142" spans="1:6" ht="15" customHeight="1" x14ac:dyDescent="0.25">
      <c r="A142" s="5"/>
      <c r="B142" s="1" t="s">
        <v>5</v>
      </c>
      <c r="C142" s="1">
        <v>38.700000000000003</v>
      </c>
      <c r="E142" t="s">
        <v>5</v>
      </c>
      <c r="F142">
        <f>C142</f>
        <v>38.700000000000003</v>
      </c>
    </row>
    <row r="143" spans="1:6" ht="15" customHeight="1" x14ac:dyDescent="0.25">
      <c r="A143" s="5"/>
      <c r="B143" s="1" t="s">
        <v>6</v>
      </c>
      <c r="C143" s="1">
        <v>10.936</v>
      </c>
      <c r="E143" t="s">
        <v>6</v>
      </c>
      <c r="F143">
        <f>C143</f>
        <v>10.936</v>
      </c>
    </row>
    <row r="144" spans="1:6" ht="15" customHeight="1" x14ac:dyDescent="0.25">
      <c r="A144" s="5"/>
      <c r="B144" s="1" t="s">
        <v>7</v>
      </c>
      <c r="C144" s="1">
        <v>14</v>
      </c>
    </row>
    <row r="145" spans="1:6" ht="15" customHeight="1" x14ac:dyDescent="0.25">
      <c r="A145" s="5"/>
      <c r="B145" s="1" t="s">
        <v>8</v>
      </c>
      <c r="C145" s="1">
        <v>10.6</v>
      </c>
    </row>
    <row r="146" spans="1:6" x14ac:dyDescent="0.25">
      <c r="A146" s="5" t="s">
        <v>37</v>
      </c>
      <c r="B146" s="1" t="s">
        <v>4</v>
      </c>
      <c r="C146" s="1">
        <v>11.6</v>
      </c>
      <c r="E146" t="s">
        <v>39</v>
      </c>
      <c r="F146">
        <f>SUM(C146+C149+C150)</f>
        <v>71.8</v>
      </c>
    </row>
    <row r="147" spans="1:6" ht="15" customHeight="1" x14ac:dyDescent="0.25">
      <c r="A147" s="5"/>
      <c r="B147" s="1" t="s">
        <v>5</v>
      </c>
      <c r="C147" s="1">
        <v>36.4</v>
      </c>
      <c r="E147" t="s">
        <v>5</v>
      </c>
      <c r="F147">
        <f>C147</f>
        <v>36.4</v>
      </c>
    </row>
    <row r="148" spans="1:6" ht="15" customHeight="1" x14ac:dyDescent="0.25">
      <c r="A148" s="5"/>
      <c r="B148" s="1" t="s">
        <v>6</v>
      </c>
      <c r="C148" s="2">
        <v>-1.2</v>
      </c>
      <c r="E148" t="s">
        <v>6</v>
      </c>
      <c r="F148">
        <f>C148</f>
        <v>-1.2</v>
      </c>
    </row>
    <row r="149" spans="1:6" ht="15" customHeight="1" x14ac:dyDescent="0.25">
      <c r="A149" s="5"/>
      <c r="B149" s="1" t="s">
        <v>7</v>
      </c>
      <c r="C149" s="1">
        <v>18.7</v>
      </c>
    </row>
    <row r="150" spans="1:6" ht="15" customHeight="1" x14ac:dyDescent="0.25">
      <c r="A150" s="5"/>
      <c r="B150" s="1" t="s">
        <v>8</v>
      </c>
      <c r="C150" s="1">
        <v>41.5</v>
      </c>
    </row>
    <row r="151" spans="1:6" x14ac:dyDescent="0.25">
      <c r="A151" s="5" t="s">
        <v>38</v>
      </c>
      <c r="B151" s="1" t="s">
        <v>4</v>
      </c>
      <c r="C151" s="1">
        <v>26.3</v>
      </c>
      <c r="E151" t="s">
        <v>39</v>
      </c>
      <c r="F151">
        <f>SUM(C151+C154+C155)</f>
        <v>69.599999999999994</v>
      </c>
    </row>
    <row r="152" spans="1:6" ht="15" customHeight="1" x14ac:dyDescent="0.25">
      <c r="A152" s="5"/>
      <c r="B152" s="1" t="s">
        <v>5</v>
      </c>
      <c r="C152" s="1">
        <v>24.4</v>
      </c>
      <c r="E152" t="s">
        <v>5</v>
      </c>
      <c r="F152">
        <f>C152</f>
        <v>24.4</v>
      </c>
    </row>
    <row r="153" spans="1:6" ht="15" customHeight="1" x14ac:dyDescent="0.25">
      <c r="A153" s="5"/>
      <c r="B153" s="1" t="s">
        <v>6</v>
      </c>
      <c r="C153" s="1">
        <v>18.069199999999999</v>
      </c>
      <c r="E153" t="s">
        <v>6</v>
      </c>
      <c r="F153">
        <f>C153</f>
        <v>18.069199999999999</v>
      </c>
    </row>
    <row r="154" spans="1:6" ht="15" customHeight="1" x14ac:dyDescent="0.25">
      <c r="A154" s="5"/>
      <c r="B154" s="1" t="s">
        <v>7</v>
      </c>
      <c r="C154" s="1">
        <v>18.8</v>
      </c>
    </row>
    <row r="155" spans="1:6" ht="15" customHeight="1" x14ac:dyDescent="0.25">
      <c r="A155" s="5"/>
      <c r="B155" s="1" t="s">
        <v>8</v>
      </c>
      <c r="C155" s="1">
        <v>24.5</v>
      </c>
    </row>
  </sheetData>
  <autoFilter ref="A1:F155"/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8" workbookViewId="0">
      <selection activeCell="A8" sqref="A8:XFD8"/>
    </sheetView>
  </sheetViews>
  <sheetFormatPr defaultRowHeight="15" x14ac:dyDescent="0.25"/>
  <sheetData>
    <row r="1" spans="1:2" x14ac:dyDescent="0.25">
      <c r="A1" s="3" t="s">
        <v>0</v>
      </c>
      <c r="B1" s="6" t="s">
        <v>2</v>
      </c>
    </row>
    <row r="2" spans="1:2" x14ac:dyDescent="0.25">
      <c r="A2" s="5" t="s">
        <v>3</v>
      </c>
      <c r="B2">
        <v>121</v>
      </c>
    </row>
    <row r="3" spans="1:2" x14ac:dyDescent="0.25">
      <c r="A3" s="5" t="s">
        <v>31</v>
      </c>
      <c r="B3">
        <v>113.6</v>
      </c>
    </row>
    <row r="4" spans="1:2" x14ac:dyDescent="0.25">
      <c r="A4" s="5" t="s">
        <v>9</v>
      </c>
      <c r="B4">
        <v>113.1</v>
      </c>
    </row>
    <row r="5" spans="1:2" x14ac:dyDescent="0.25">
      <c r="A5" s="5" t="s">
        <v>14</v>
      </c>
      <c r="B5">
        <v>106.5</v>
      </c>
    </row>
    <row r="6" spans="1:2" x14ac:dyDescent="0.25">
      <c r="A6" s="5" t="s">
        <v>30</v>
      </c>
      <c r="B6">
        <v>106.10000000000001</v>
      </c>
    </row>
    <row r="7" spans="1:2" x14ac:dyDescent="0.25">
      <c r="A7" s="5" t="s">
        <v>32</v>
      </c>
      <c r="B7">
        <v>104.8</v>
      </c>
    </row>
    <row r="8" spans="1:2" x14ac:dyDescent="0.25">
      <c r="A8" s="5" t="s">
        <v>15</v>
      </c>
      <c r="B8">
        <v>87.9</v>
      </c>
    </row>
    <row r="9" spans="1:2" x14ac:dyDescent="0.25">
      <c r="A9" s="5" t="s">
        <v>16</v>
      </c>
      <c r="B9">
        <v>87.2</v>
      </c>
    </row>
    <row r="10" spans="1:2" x14ac:dyDescent="0.25">
      <c r="A10" s="5" t="s">
        <v>28</v>
      </c>
      <c r="B10">
        <v>80.099999999999994</v>
      </c>
    </row>
    <row r="11" spans="1:2" x14ac:dyDescent="0.25">
      <c r="A11" s="5" t="s">
        <v>26</v>
      </c>
      <c r="B11">
        <v>80</v>
      </c>
    </row>
    <row r="12" spans="1:2" x14ac:dyDescent="0.25">
      <c r="A12" s="5" t="s">
        <v>12</v>
      </c>
      <c r="B12">
        <v>76.900000000000006</v>
      </c>
    </row>
    <row r="13" spans="1:2" x14ac:dyDescent="0.25">
      <c r="A13" s="5" t="s">
        <v>37</v>
      </c>
      <c r="B13">
        <v>71.8</v>
      </c>
    </row>
    <row r="14" spans="1:2" x14ac:dyDescent="0.25">
      <c r="A14" s="5" t="s">
        <v>17</v>
      </c>
      <c r="B14">
        <v>70.7</v>
      </c>
    </row>
    <row r="15" spans="1:2" x14ac:dyDescent="0.25">
      <c r="A15" s="5" t="s">
        <v>21</v>
      </c>
      <c r="B15">
        <v>70</v>
      </c>
    </row>
    <row r="16" spans="1:2" x14ac:dyDescent="0.25">
      <c r="A16" s="5" t="s">
        <v>38</v>
      </c>
      <c r="B16">
        <v>69.599999999999994</v>
      </c>
    </row>
    <row r="17" spans="1:2" x14ac:dyDescent="0.25">
      <c r="A17" s="5" t="s">
        <v>20</v>
      </c>
      <c r="B17">
        <v>67.899999999999991</v>
      </c>
    </row>
    <row r="18" spans="1:2" x14ac:dyDescent="0.25">
      <c r="A18" s="5" t="s">
        <v>25</v>
      </c>
      <c r="B18">
        <v>66.7</v>
      </c>
    </row>
    <row r="19" spans="1:2" x14ac:dyDescent="0.25">
      <c r="A19" s="5" t="s">
        <v>33</v>
      </c>
      <c r="B19">
        <v>65.8</v>
      </c>
    </row>
    <row r="20" spans="1:2" x14ac:dyDescent="0.25">
      <c r="A20" s="5" t="s">
        <v>34</v>
      </c>
      <c r="B20">
        <v>62.1</v>
      </c>
    </row>
    <row r="21" spans="1:2" x14ac:dyDescent="0.25">
      <c r="A21" s="5" t="s">
        <v>11</v>
      </c>
      <c r="B21">
        <v>61.7</v>
      </c>
    </row>
    <row r="22" spans="1:2" x14ac:dyDescent="0.25">
      <c r="A22" s="5" t="s">
        <v>22</v>
      </c>
      <c r="B22">
        <v>61.500000000000007</v>
      </c>
    </row>
    <row r="23" spans="1:2" x14ac:dyDescent="0.25">
      <c r="A23" s="5" t="s">
        <v>13</v>
      </c>
      <c r="B23">
        <v>60.8</v>
      </c>
    </row>
    <row r="24" spans="1:2" x14ac:dyDescent="0.25">
      <c r="A24" s="5" t="s">
        <v>29</v>
      </c>
      <c r="B24">
        <v>59.3</v>
      </c>
    </row>
    <row r="25" spans="1:2" x14ac:dyDescent="0.25">
      <c r="A25" s="5" t="s">
        <v>23</v>
      </c>
      <c r="B25">
        <v>58.4</v>
      </c>
    </row>
    <row r="26" spans="1:2" x14ac:dyDescent="0.25">
      <c r="A26" s="5" t="s">
        <v>24</v>
      </c>
      <c r="B26">
        <v>57.900000000000006</v>
      </c>
    </row>
    <row r="27" spans="1:2" x14ac:dyDescent="0.25">
      <c r="A27" s="5" t="s">
        <v>18</v>
      </c>
      <c r="B27">
        <v>49.6</v>
      </c>
    </row>
    <row r="28" spans="1:2" x14ac:dyDescent="0.25">
      <c r="A28" s="5" t="s">
        <v>27</v>
      </c>
      <c r="B28">
        <v>49.2</v>
      </c>
    </row>
    <row r="29" spans="1:2" x14ac:dyDescent="0.25">
      <c r="A29" s="5" t="s">
        <v>36</v>
      </c>
      <c r="B29">
        <v>42.4</v>
      </c>
    </row>
    <row r="30" spans="1:2" x14ac:dyDescent="0.25">
      <c r="A30" s="5" t="s">
        <v>19</v>
      </c>
      <c r="B30">
        <v>38</v>
      </c>
    </row>
    <row r="31" spans="1:2" x14ac:dyDescent="0.25">
      <c r="A31" s="5" t="s">
        <v>10</v>
      </c>
      <c r="B31">
        <v>3.7999999999999994</v>
      </c>
    </row>
  </sheetData>
  <autoFilter ref="A1:B1048452">
    <sortState ref="A2:B1048453">
      <sortCondition descending="1" ref="B1:B1048453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I2" sqref="I2"/>
    </sheetView>
  </sheetViews>
  <sheetFormatPr defaultRowHeight="15" x14ac:dyDescent="0.25"/>
  <sheetData>
    <row r="1" spans="1:14" x14ac:dyDescent="0.25">
      <c r="B1" t="s">
        <v>0</v>
      </c>
      <c r="C1" t="s">
        <v>71</v>
      </c>
      <c r="D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77</v>
      </c>
      <c r="J1" t="s">
        <v>80</v>
      </c>
      <c r="K1" t="s">
        <v>81</v>
      </c>
      <c r="L1" t="s">
        <v>78</v>
      </c>
      <c r="M1" t="s">
        <v>79</v>
      </c>
      <c r="N1" t="s">
        <v>70</v>
      </c>
    </row>
    <row r="2" spans="1:14" x14ac:dyDescent="0.25">
      <c r="A2">
        <v>12</v>
      </c>
      <c r="B2" t="s">
        <v>51</v>
      </c>
      <c r="C2">
        <v>82</v>
      </c>
      <c r="D2">
        <v>4012.3</v>
      </c>
      <c r="E2">
        <v>198</v>
      </c>
      <c r="F2">
        <v>141</v>
      </c>
      <c r="G2" s="7">
        <v>0.58399999999999996</v>
      </c>
      <c r="H2">
        <v>3697</v>
      </c>
      <c r="I2">
        <v>3686</v>
      </c>
      <c r="J2">
        <f>H2/$D2</f>
        <v>0.92141664382025268</v>
      </c>
      <c r="K2">
        <f>I2/$D2</f>
        <v>0.91867507414699789</v>
      </c>
      <c r="L2" s="7">
        <v>0.501</v>
      </c>
      <c r="M2" s="7">
        <f>(E2/H2)-(F2/I2)</f>
        <v>1.5304089441498442E-2</v>
      </c>
      <c r="N2">
        <v>116</v>
      </c>
    </row>
    <row r="3" spans="1:14" x14ac:dyDescent="0.25">
      <c r="A3">
        <v>6</v>
      </c>
      <c r="B3" t="s">
        <v>45</v>
      </c>
      <c r="C3">
        <v>82</v>
      </c>
      <c r="D3">
        <v>4110.8</v>
      </c>
      <c r="E3">
        <v>181</v>
      </c>
      <c r="F3">
        <v>114</v>
      </c>
      <c r="G3" s="7">
        <v>0.61399999999999999</v>
      </c>
      <c r="H3">
        <v>3990</v>
      </c>
      <c r="I3">
        <v>3429</v>
      </c>
      <c r="J3">
        <f t="shared" ref="J3:K31" si="0">H3/$D3</f>
        <v>0.97061399241023638</v>
      </c>
      <c r="K3">
        <f t="shared" si="0"/>
        <v>0.83414420550744373</v>
      </c>
      <c r="L3" s="7">
        <v>0.53800000000000003</v>
      </c>
      <c r="M3" s="7">
        <f t="shared" ref="M3:M31" si="1">(E3/H3)-(F3/I3)</f>
        <v>1.2117564251836944E-2</v>
      </c>
      <c r="N3">
        <v>117</v>
      </c>
    </row>
    <row r="4" spans="1:14" x14ac:dyDescent="0.25">
      <c r="A4">
        <v>29</v>
      </c>
      <c r="B4" t="s">
        <v>68</v>
      </c>
      <c r="C4">
        <v>82</v>
      </c>
      <c r="D4">
        <v>4004.5</v>
      </c>
      <c r="E4">
        <v>99</v>
      </c>
      <c r="F4">
        <v>171</v>
      </c>
      <c r="G4" s="7">
        <v>0.36699999999999999</v>
      </c>
      <c r="H4">
        <v>3112</v>
      </c>
      <c r="I4">
        <v>4124</v>
      </c>
      <c r="J4">
        <f t="shared" si="0"/>
        <v>0.77712573354975656</v>
      </c>
      <c r="K4">
        <f t="shared" si="0"/>
        <v>1.0298414283930577</v>
      </c>
      <c r="L4" s="7">
        <v>0.43</v>
      </c>
      <c r="M4" s="7">
        <f t="shared" si="1"/>
        <v>-9.6522581465569857E-3</v>
      </c>
      <c r="N4">
        <v>52</v>
      </c>
    </row>
    <row r="5" spans="1:14" x14ac:dyDescent="0.25">
      <c r="A5">
        <v>25</v>
      </c>
      <c r="B5" t="s">
        <v>64</v>
      </c>
      <c r="C5">
        <v>82</v>
      </c>
      <c r="D5">
        <v>4131.3</v>
      </c>
      <c r="E5">
        <v>144</v>
      </c>
      <c r="F5">
        <v>178</v>
      </c>
      <c r="G5" s="7">
        <v>0.44700000000000001</v>
      </c>
      <c r="H5">
        <v>3456</v>
      </c>
      <c r="I5">
        <v>3975</v>
      </c>
      <c r="J5">
        <f t="shared" si="0"/>
        <v>0.8365405562413768</v>
      </c>
      <c r="K5">
        <f t="shared" si="0"/>
        <v>0.96216687241304188</v>
      </c>
      <c r="L5" s="7">
        <v>0.46500000000000002</v>
      </c>
      <c r="M5" s="7">
        <f t="shared" si="1"/>
        <v>-3.1132075471698162E-3</v>
      </c>
      <c r="N5">
        <v>77</v>
      </c>
    </row>
    <row r="6" spans="1:14" x14ac:dyDescent="0.25">
      <c r="A6">
        <v>18</v>
      </c>
      <c r="B6" t="s">
        <v>57</v>
      </c>
      <c r="C6">
        <v>82</v>
      </c>
      <c r="D6">
        <v>4073.5</v>
      </c>
      <c r="E6">
        <v>142</v>
      </c>
      <c r="F6">
        <v>159</v>
      </c>
      <c r="G6" s="7">
        <v>0.47199999999999998</v>
      </c>
      <c r="H6">
        <v>3968</v>
      </c>
      <c r="I6">
        <v>3898</v>
      </c>
      <c r="J6">
        <f t="shared" si="0"/>
        <v>0.97410089603535044</v>
      </c>
      <c r="K6">
        <f t="shared" si="0"/>
        <v>0.95691665643795265</v>
      </c>
      <c r="L6" s="7">
        <v>0.504</v>
      </c>
      <c r="M6" s="7">
        <f t="shared" si="1"/>
        <v>-5.0038584716728118E-3</v>
      </c>
      <c r="N6">
        <v>83</v>
      </c>
    </row>
    <row r="7" spans="1:14" x14ac:dyDescent="0.25">
      <c r="A7">
        <v>2</v>
      </c>
      <c r="B7" t="s">
        <v>41</v>
      </c>
      <c r="C7">
        <v>82</v>
      </c>
      <c r="D7">
        <v>4131.7</v>
      </c>
      <c r="E7">
        <v>189</v>
      </c>
      <c r="F7">
        <v>155</v>
      </c>
      <c r="G7" s="7">
        <v>0.54900000000000004</v>
      </c>
      <c r="H7">
        <v>4034</v>
      </c>
      <c r="I7">
        <v>3236</v>
      </c>
      <c r="J7">
        <f t="shared" si="0"/>
        <v>0.97635355906769616</v>
      </c>
      <c r="K7">
        <f t="shared" si="0"/>
        <v>0.78321272115594065</v>
      </c>
      <c r="L7" s="7">
        <v>0.55500000000000005</v>
      </c>
      <c r="M7" s="7">
        <f t="shared" si="1"/>
        <v>-1.0468802569996855E-3</v>
      </c>
      <c r="N7">
        <v>107</v>
      </c>
    </row>
    <row r="8" spans="1:14" x14ac:dyDescent="0.25">
      <c r="A8">
        <v>27</v>
      </c>
      <c r="B8" t="s">
        <v>66</v>
      </c>
      <c r="C8">
        <v>82</v>
      </c>
      <c r="D8">
        <v>4079.4</v>
      </c>
      <c r="E8">
        <v>174</v>
      </c>
      <c r="F8">
        <v>153</v>
      </c>
      <c r="G8" s="7">
        <v>0.53200000000000003</v>
      </c>
      <c r="H8">
        <v>3534</v>
      </c>
      <c r="I8">
        <v>4017</v>
      </c>
      <c r="J8">
        <f t="shared" si="0"/>
        <v>0.8663038682159141</v>
      </c>
      <c r="K8">
        <f t="shared" si="0"/>
        <v>0.98470363288718932</v>
      </c>
      <c r="L8" s="7">
        <v>0.46800000000000003</v>
      </c>
      <c r="M8" s="7">
        <f t="shared" si="1"/>
        <v>1.1147867742062278E-2</v>
      </c>
      <c r="N8">
        <v>112</v>
      </c>
    </row>
    <row r="9" spans="1:14" x14ac:dyDescent="0.25">
      <c r="A9">
        <v>17</v>
      </c>
      <c r="B9" t="s">
        <v>56</v>
      </c>
      <c r="C9">
        <v>82</v>
      </c>
      <c r="D9">
        <v>3971.9</v>
      </c>
      <c r="E9">
        <v>151</v>
      </c>
      <c r="F9">
        <v>144</v>
      </c>
      <c r="G9" s="7">
        <v>0.51200000000000001</v>
      </c>
      <c r="H9">
        <v>3484</v>
      </c>
      <c r="I9">
        <v>3466</v>
      </c>
      <c r="J9">
        <f t="shared" si="0"/>
        <v>0.87716206349605985</v>
      </c>
      <c r="K9">
        <f t="shared" si="0"/>
        <v>0.87263022734711349</v>
      </c>
      <c r="L9" s="7">
        <v>0.501</v>
      </c>
      <c r="M9" s="7">
        <f t="shared" si="1"/>
        <v>1.7945361302149146E-3</v>
      </c>
      <c r="N9">
        <v>93</v>
      </c>
    </row>
    <row r="10" spans="1:14" x14ac:dyDescent="0.25">
      <c r="A10">
        <v>13</v>
      </c>
      <c r="B10" t="s">
        <v>52</v>
      </c>
      <c r="C10">
        <v>82</v>
      </c>
      <c r="D10">
        <v>4017.8</v>
      </c>
      <c r="E10">
        <v>163</v>
      </c>
      <c r="F10">
        <v>157</v>
      </c>
      <c r="G10" s="7">
        <v>0.50900000000000001</v>
      </c>
      <c r="H10">
        <v>3847</v>
      </c>
      <c r="I10">
        <v>3795</v>
      </c>
      <c r="J10">
        <f t="shared" si="0"/>
        <v>0.95748917317935189</v>
      </c>
      <c r="K10">
        <f t="shared" si="0"/>
        <v>0.94454676688735129</v>
      </c>
      <c r="L10" s="7">
        <v>0.503</v>
      </c>
      <c r="M10" s="7">
        <f t="shared" si="1"/>
        <v>1.0004544718212049E-3</v>
      </c>
      <c r="N10">
        <v>91</v>
      </c>
    </row>
    <row r="11" spans="1:14" x14ac:dyDescent="0.25">
      <c r="A11">
        <v>9</v>
      </c>
      <c r="B11" t="s">
        <v>48</v>
      </c>
      <c r="C11">
        <v>82</v>
      </c>
      <c r="D11">
        <v>4019.7</v>
      </c>
      <c r="E11">
        <v>156</v>
      </c>
      <c r="F11">
        <v>154</v>
      </c>
      <c r="G11" s="7">
        <v>0.503</v>
      </c>
      <c r="H11">
        <v>3455</v>
      </c>
      <c r="I11">
        <v>3259</v>
      </c>
      <c r="J11">
        <f t="shared" si="0"/>
        <v>0.85951687936910715</v>
      </c>
      <c r="K11">
        <f t="shared" si="0"/>
        <v>0.81075702166828378</v>
      </c>
      <c r="L11" s="7">
        <v>0.51500000000000001</v>
      </c>
      <c r="M11" s="7">
        <f t="shared" si="1"/>
        <v>-2.1018051314205463E-3</v>
      </c>
      <c r="N11">
        <v>93</v>
      </c>
    </row>
    <row r="12" spans="1:14" x14ac:dyDescent="0.25">
      <c r="A12">
        <v>28</v>
      </c>
      <c r="B12" t="s">
        <v>67</v>
      </c>
      <c r="C12">
        <v>82</v>
      </c>
      <c r="D12">
        <v>3989.5</v>
      </c>
      <c r="E12">
        <v>141</v>
      </c>
      <c r="F12">
        <v>189</v>
      </c>
      <c r="G12" s="7">
        <v>0.42699999999999999</v>
      </c>
      <c r="H12">
        <v>3244</v>
      </c>
      <c r="I12">
        <v>4041</v>
      </c>
      <c r="J12">
        <f t="shared" si="0"/>
        <v>0.81313447800476246</v>
      </c>
      <c r="K12">
        <f t="shared" si="0"/>
        <v>1.0129088858252915</v>
      </c>
      <c r="L12" s="7">
        <v>0.44500000000000001</v>
      </c>
      <c r="M12" s="7">
        <f t="shared" si="1"/>
        <v>-3.3057431365495077E-3</v>
      </c>
      <c r="N12">
        <v>67</v>
      </c>
    </row>
    <row r="13" spans="1:14" x14ac:dyDescent="0.25">
      <c r="A13">
        <v>15</v>
      </c>
      <c r="B13" t="s">
        <v>54</v>
      </c>
      <c r="C13">
        <v>82</v>
      </c>
      <c r="D13">
        <v>4034.9</v>
      </c>
      <c r="E13">
        <v>145</v>
      </c>
      <c r="F13">
        <v>182</v>
      </c>
      <c r="G13" s="7">
        <v>0.443</v>
      </c>
      <c r="H13">
        <v>3627</v>
      </c>
      <c r="I13">
        <v>3515</v>
      </c>
      <c r="J13">
        <f t="shared" si="0"/>
        <v>0.89890703610994072</v>
      </c>
      <c r="K13">
        <f t="shared" si="0"/>
        <v>0.87114922302907138</v>
      </c>
      <c r="L13" s="7">
        <v>0.50800000000000001</v>
      </c>
      <c r="M13" s="7">
        <f t="shared" si="1"/>
        <v>-1.1800150679607387E-2</v>
      </c>
      <c r="N13">
        <v>66</v>
      </c>
    </row>
    <row r="14" spans="1:14" x14ac:dyDescent="0.25">
      <c r="A14">
        <v>1</v>
      </c>
      <c r="B14" t="s">
        <v>40</v>
      </c>
      <c r="C14">
        <v>82</v>
      </c>
      <c r="D14">
        <v>3952</v>
      </c>
      <c r="E14">
        <v>138</v>
      </c>
      <c r="F14">
        <v>106</v>
      </c>
      <c r="G14" s="7">
        <v>0.56599999999999995</v>
      </c>
      <c r="H14">
        <v>4037</v>
      </c>
      <c r="I14">
        <v>3068</v>
      </c>
      <c r="J14">
        <f t="shared" si="0"/>
        <v>1.021508097165992</v>
      </c>
      <c r="K14">
        <f t="shared" si="0"/>
        <v>0.77631578947368418</v>
      </c>
      <c r="L14" s="7">
        <v>0.56799999999999995</v>
      </c>
      <c r="M14" s="7">
        <f t="shared" si="1"/>
        <v>-3.663957157699349E-4</v>
      </c>
      <c r="N14">
        <v>100</v>
      </c>
    </row>
    <row r="15" spans="1:14" x14ac:dyDescent="0.25">
      <c r="A15">
        <v>23</v>
      </c>
      <c r="B15" t="s">
        <v>62</v>
      </c>
      <c r="C15">
        <v>82</v>
      </c>
      <c r="D15">
        <v>4087.2</v>
      </c>
      <c r="E15">
        <v>139</v>
      </c>
      <c r="F15">
        <v>124</v>
      </c>
      <c r="G15" s="7">
        <v>0.52900000000000003</v>
      </c>
      <c r="H15">
        <v>3317</v>
      </c>
      <c r="I15">
        <v>3494</v>
      </c>
      <c r="J15">
        <f t="shared" si="0"/>
        <v>0.81155803484047762</v>
      </c>
      <c r="K15">
        <f t="shared" si="0"/>
        <v>0.85486396555098854</v>
      </c>
      <c r="L15" s="7">
        <v>0.48699999999999999</v>
      </c>
      <c r="M15" s="7">
        <f t="shared" si="1"/>
        <v>6.4159257292617095E-3</v>
      </c>
      <c r="N15">
        <v>98</v>
      </c>
    </row>
    <row r="16" spans="1:14" x14ac:dyDescent="0.25">
      <c r="A16">
        <v>24</v>
      </c>
      <c r="B16" t="s">
        <v>63</v>
      </c>
      <c r="C16">
        <v>82</v>
      </c>
      <c r="D16">
        <v>3966.7</v>
      </c>
      <c r="E16">
        <v>143</v>
      </c>
      <c r="F16">
        <v>142</v>
      </c>
      <c r="G16" s="7">
        <v>0.502</v>
      </c>
      <c r="H16">
        <v>3501</v>
      </c>
      <c r="I16">
        <v>3979</v>
      </c>
      <c r="J16">
        <f t="shared" si="0"/>
        <v>0.88259762523004015</v>
      </c>
      <c r="K16">
        <f t="shared" si="0"/>
        <v>1.0031008142788715</v>
      </c>
      <c r="L16" s="7">
        <v>0.46800000000000003</v>
      </c>
      <c r="M16" s="7">
        <f t="shared" si="1"/>
        <v>5.1581140892570862E-3</v>
      </c>
      <c r="N16">
        <v>100</v>
      </c>
    </row>
    <row r="17" spans="1:14" x14ac:dyDescent="0.25">
      <c r="A17">
        <v>19</v>
      </c>
      <c r="B17" t="s">
        <v>58</v>
      </c>
      <c r="C17">
        <v>82</v>
      </c>
      <c r="D17">
        <v>4114.7</v>
      </c>
      <c r="E17">
        <v>157</v>
      </c>
      <c r="F17">
        <v>177</v>
      </c>
      <c r="G17" s="7">
        <v>0.47</v>
      </c>
      <c r="H17">
        <v>3533</v>
      </c>
      <c r="I17">
        <v>3734</v>
      </c>
      <c r="J17">
        <f t="shared" si="0"/>
        <v>0.85862881862590235</v>
      </c>
      <c r="K17">
        <f t="shared" si="0"/>
        <v>0.90747806644469831</v>
      </c>
      <c r="L17" s="7">
        <v>0.48599999999999999</v>
      </c>
      <c r="M17" s="7">
        <f t="shared" si="1"/>
        <v>-2.9640950554046114E-3</v>
      </c>
      <c r="N17">
        <v>88</v>
      </c>
    </row>
    <row r="18" spans="1:14" x14ac:dyDescent="0.25">
      <c r="A18">
        <v>5</v>
      </c>
      <c r="B18" t="s">
        <v>44</v>
      </c>
      <c r="C18">
        <v>82</v>
      </c>
      <c r="D18">
        <v>4061.2</v>
      </c>
      <c r="E18">
        <v>131</v>
      </c>
      <c r="F18">
        <v>140</v>
      </c>
      <c r="G18" s="7">
        <v>0.48299999999999998</v>
      </c>
      <c r="H18">
        <v>3342</v>
      </c>
      <c r="I18">
        <v>2826</v>
      </c>
      <c r="J18">
        <f t="shared" si="0"/>
        <v>0.82290948488131588</v>
      </c>
      <c r="K18">
        <f t="shared" si="0"/>
        <v>0.69585344233231561</v>
      </c>
      <c r="L18" s="7">
        <v>0.54200000000000004</v>
      </c>
      <c r="M18" s="7">
        <f t="shared" si="1"/>
        <v>-1.0341900866663874E-2</v>
      </c>
      <c r="N18">
        <v>88</v>
      </c>
    </row>
    <row r="19" spans="1:14" x14ac:dyDescent="0.25">
      <c r="A19">
        <v>22</v>
      </c>
      <c r="B19" t="s">
        <v>61</v>
      </c>
      <c r="C19">
        <v>82</v>
      </c>
      <c r="D19">
        <v>4064.8</v>
      </c>
      <c r="E19">
        <v>148</v>
      </c>
      <c r="F19">
        <v>179</v>
      </c>
      <c r="G19" s="7">
        <v>0.45300000000000001</v>
      </c>
      <c r="H19">
        <v>3758</v>
      </c>
      <c r="I19">
        <v>3878</v>
      </c>
      <c r="J19">
        <f t="shared" si="0"/>
        <v>0.92452273174571931</v>
      </c>
      <c r="K19">
        <f t="shared" si="0"/>
        <v>0.95404447943318238</v>
      </c>
      <c r="L19" s="7">
        <v>0.49199999999999999</v>
      </c>
      <c r="M19" s="7">
        <f t="shared" si="1"/>
        <v>-6.7751629598990573E-3</v>
      </c>
      <c r="N19">
        <v>79</v>
      </c>
    </row>
    <row r="20" spans="1:14" x14ac:dyDescent="0.25">
      <c r="A20">
        <v>7</v>
      </c>
      <c r="B20" t="s">
        <v>46</v>
      </c>
      <c r="C20">
        <v>82</v>
      </c>
      <c r="D20">
        <v>4072.1</v>
      </c>
      <c r="E20">
        <v>148</v>
      </c>
      <c r="F20">
        <v>139</v>
      </c>
      <c r="G20" s="7">
        <v>0.51600000000000001</v>
      </c>
      <c r="H20">
        <v>3988</v>
      </c>
      <c r="I20">
        <v>3642</v>
      </c>
      <c r="J20">
        <f t="shared" si="0"/>
        <v>0.97934726553866558</v>
      </c>
      <c r="K20">
        <f t="shared" si="0"/>
        <v>0.89437882173816952</v>
      </c>
      <c r="L20" s="7">
        <v>0.52300000000000002</v>
      </c>
      <c r="M20" s="7">
        <f t="shared" si="1"/>
        <v>-1.0545089414316575E-3</v>
      </c>
      <c r="N20">
        <v>96</v>
      </c>
    </row>
    <row r="21" spans="1:14" x14ac:dyDescent="0.25">
      <c r="A21">
        <v>14</v>
      </c>
      <c r="B21" t="s">
        <v>53</v>
      </c>
      <c r="C21">
        <v>82</v>
      </c>
      <c r="D21">
        <v>4001.4</v>
      </c>
      <c r="E21">
        <v>160</v>
      </c>
      <c r="F21">
        <v>178</v>
      </c>
      <c r="G21" s="7">
        <v>0.47299999999999998</v>
      </c>
      <c r="H21">
        <v>4103</v>
      </c>
      <c r="I21">
        <v>3780</v>
      </c>
      <c r="J21">
        <f t="shared" si="0"/>
        <v>1.0253911131104114</v>
      </c>
      <c r="K21">
        <f t="shared" si="0"/>
        <v>0.94466936572199733</v>
      </c>
      <c r="L21" s="7">
        <v>0.52</v>
      </c>
      <c r="M21" s="7">
        <f t="shared" si="1"/>
        <v>-8.0940903997204286E-3</v>
      </c>
      <c r="N21">
        <v>88</v>
      </c>
    </row>
    <row r="22" spans="1:14" x14ac:dyDescent="0.25">
      <c r="A22">
        <v>20</v>
      </c>
      <c r="B22" t="s">
        <v>59</v>
      </c>
      <c r="C22">
        <v>82</v>
      </c>
      <c r="D22">
        <v>3886.4</v>
      </c>
      <c r="E22">
        <v>150</v>
      </c>
      <c r="F22">
        <v>153</v>
      </c>
      <c r="G22" s="7">
        <v>0.495</v>
      </c>
      <c r="H22">
        <v>3668</v>
      </c>
      <c r="I22">
        <v>3650</v>
      </c>
      <c r="J22">
        <f t="shared" si="0"/>
        <v>0.94380403458213258</v>
      </c>
      <c r="K22">
        <f t="shared" si="0"/>
        <v>0.93917249897076982</v>
      </c>
      <c r="L22" s="7">
        <v>0.501</v>
      </c>
      <c r="M22" s="7">
        <f t="shared" si="1"/>
        <v>-1.023587935644818E-3</v>
      </c>
      <c r="N22">
        <v>94</v>
      </c>
    </row>
    <row r="23" spans="1:14" x14ac:dyDescent="0.25">
      <c r="A23">
        <v>16</v>
      </c>
      <c r="B23" t="s">
        <v>55</v>
      </c>
      <c r="C23">
        <v>82</v>
      </c>
      <c r="D23">
        <v>4049.8</v>
      </c>
      <c r="E23">
        <v>144</v>
      </c>
      <c r="F23">
        <v>144</v>
      </c>
      <c r="G23" s="7">
        <v>0.5</v>
      </c>
      <c r="H23">
        <v>3755</v>
      </c>
      <c r="I23">
        <v>3667</v>
      </c>
      <c r="J23">
        <f t="shared" si="0"/>
        <v>0.9272062817916934</v>
      </c>
      <c r="K23">
        <f t="shared" si="0"/>
        <v>0.90547681366981081</v>
      </c>
      <c r="L23" s="7">
        <v>0.50600000000000001</v>
      </c>
      <c r="M23" s="7">
        <f t="shared" si="1"/>
        <v>-9.2028917356623552E-4</v>
      </c>
      <c r="N23">
        <v>89</v>
      </c>
    </row>
    <row r="24" spans="1:14" x14ac:dyDescent="0.25">
      <c r="A24">
        <v>21</v>
      </c>
      <c r="B24" t="s">
        <v>60</v>
      </c>
      <c r="C24">
        <v>82</v>
      </c>
      <c r="D24">
        <v>4059.6</v>
      </c>
      <c r="E24">
        <v>161</v>
      </c>
      <c r="F24">
        <v>154</v>
      </c>
      <c r="G24" s="7">
        <v>0.51100000000000001</v>
      </c>
      <c r="H24">
        <v>3473</v>
      </c>
      <c r="I24">
        <v>3645</v>
      </c>
      <c r="J24">
        <f t="shared" si="0"/>
        <v>0.85550300522218936</v>
      </c>
      <c r="K24">
        <f t="shared" si="0"/>
        <v>0.89787171149866984</v>
      </c>
      <c r="L24" s="7">
        <v>0.48799999999999999</v>
      </c>
      <c r="M24" s="7">
        <f t="shared" si="1"/>
        <v>4.1079588295678537E-3</v>
      </c>
      <c r="N24">
        <v>109</v>
      </c>
    </row>
    <row r="25" spans="1:14" x14ac:dyDescent="0.25">
      <c r="A25">
        <v>3</v>
      </c>
      <c r="B25" t="s">
        <v>42</v>
      </c>
      <c r="C25">
        <v>82</v>
      </c>
      <c r="D25">
        <v>4120.6000000000004</v>
      </c>
      <c r="E25">
        <v>166</v>
      </c>
      <c r="F25">
        <v>145</v>
      </c>
      <c r="G25" s="7">
        <v>0.53400000000000003</v>
      </c>
      <c r="H25">
        <v>4255</v>
      </c>
      <c r="I25">
        <v>3716</v>
      </c>
      <c r="J25">
        <f t="shared" si="0"/>
        <v>1.0326166092316651</v>
      </c>
      <c r="K25">
        <f t="shared" si="0"/>
        <v>0.90181041595884082</v>
      </c>
      <c r="L25" s="7">
        <v>0.53400000000000003</v>
      </c>
      <c r="M25" s="7">
        <f t="shared" si="1"/>
        <v>-7.5261295835113429E-6</v>
      </c>
      <c r="N25">
        <v>111</v>
      </c>
    </row>
    <row r="26" spans="1:14" x14ac:dyDescent="0.25">
      <c r="A26">
        <v>4</v>
      </c>
      <c r="B26" t="s">
        <v>43</v>
      </c>
      <c r="C26">
        <v>82</v>
      </c>
      <c r="D26">
        <v>4006.2</v>
      </c>
      <c r="E26">
        <v>165</v>
      </c>
      <c r="F26">
        <v>133</v>
      </c>
      <c r="G26" s="7">
        <v>0.55400000000000005</v>
      </c>
      <c r="H26">
        <v>3702</v>
      </c>
      <c r="I26">
        <v>3279</v>
      </c>
      <c r="J26">
        <f t="shared" si="0"/>
        <v>0.92406769507263742</v>
      </c>
      <c r="K26">
        <f t="shared" si="0"/>
        <v>0.81848135390145282</v>
      </c>
      <c r="L26" s="7">
        <v>0.53</v>
      </c>
      <c r="M26" s="7">
        <f t="shared" si="1"/>
        <v>4.0093557400539617E-3</v>
      </c>
      <c r="N26">
        <v>111</v>
      </c>
    </row>
    <row r="27" spans="1:14" x14ac:dyDescent="0.25">
      <c r="A27">
        <v>10</v>
      </c>
      <c r="B27" t="s">
        <v>49</v>
      </c>
      <c r="C27">
        <v>82</v>
      </c>
      <c r="D27">
        <v>4030.6</v>
      </c>
      <c r="E27">
        <v>159</v>
      </c>
      <c r="F27">
        <v>134</v>
      </c>
      <c r="G27" s="7">
        <v>0.54300000000000004</v>
      </c>
      <c r="H27">
        <v>3679</v>
      </c>
      <c r="I27">
        <v>3552</v>
      </c>
      <c r="J27">
        <f t="shared" si="0"/>
        <v>0.91276732992606557</v>
      </c>
      <c r="K27">
        <f t="shared" si="0"/>
        <v>0.88125837344315983</v>
      </c>
      <c r="L27" s="7">
        <v>0.50900000000000001</v>
      </c>
      <c r="M27" s="7">
        <f t="shared" si="1"/>
        <v>5.4930406078815969E-3</v>
      </c>
      <c r="N27">
        <v>101</v>
      </c>
    </row>
    <row r="28" spans="1:14" x14ac:dyDescent="0.25">
      <c r="A28">
        <v>30</v>
      </c>
      <c r="B28" t="s">
        <v>69</v>
      </c>
      <c r="C28">
        <v>82</v>
      </c>
      <c r="D28">
        <v>4068.8</v>
      </c>
      <c r="E28">
        <v>152</v>
      </c>
      <c r="F28">
        <v>171</v>
      </c>
      <c r="G28" s="7">
        <v>0.47099999999999997</v>
      </c>
      <c r="H28">
        <v>3398</v>
      </c>
      <c r="I28">
        <v>4520</v>
      </c>
      <c r="J28">
        <f t="shared" si="0"/>
        <v>0.83513566653558791</v>
      </c>
      <c r="K28">
        <f t="shared" si="0"/>
        <v>1.1108926464805347</v>
      </c>
      <c r="L28" s="7">
        <v>0.42899999999999999</v>
      </c>
      <c r="M28" s="7">
        <f t="shared" si="1"/>
        <v>6.9003370019845092E-3</v>
      </c>
      <c r="N28">
        <v>84</v>
      </c>
    </row>
    <row r="29" spans="1:14" x14ac:dyDescent="0.25">
      <c r="A29">
        <v>8</v>
      </c>
      <c r="B29" t="s">
        <v>47</v>
      </c>
      <c r="C29">
        <v>82</v>
      </c>
      <c r="D29">
        <v>4055.9</v>
      </c>
      <c r="E29">
        <v>145</v>
      </c>
      <c r="F29">
        <v>149</v>
      </c>
      <c r="G29" s="7">
        <v>0.49299999999999999</v>
      </c>
      <c r="H29">
        <v>3867</v>
      </c>
      <c r="I29">
        <v>3636</v>
      </c>
      <c r="J29">
        <f t="shared" si="0"/>
        <v>0.95342587341896989</v>
      </c>
      <c r="K29">
        <f t="shared" si="0"/>
        <v>0.89647180650410507</v>
      </c>
      <c r="L29" s="7">
        <v>0.51500000000000001</v>
      </c>
      <c r="M29" s="7">
        <f t="shared" si="1"/>
        <v>-3.4823303897495994E-3</v>
      </c>
      <c r="N29">
        <v>83</v>
      </c>
    </row>
    <row r="30" spans="1:14" x14ac:dyDescent="0.25">
      <c r="A30">
        <v>26</v>
      </c>
      <c r="B30" t="s">
        <v>65</v>
      </c>
      <c r="C30">
        <v>82</v>
      </c>
      <c r="D30">
        <v>4065.2</v>
      </c>
      <c r="E30">
        <v>143</v>
      </c>
      <c r="F30">
        <v>161</v>
      </c>
      <c r="G30" s="7">
        <v>0.47</v>
      </c>
      <c r="H30">
        <v>3531</v>
      </c>
      <c r="I30">
        <v>3881</v>
      </c>
      <c r="J30">
        <f t="shared" si="0"/>
        <v>0.86859195119551313</v>
      </c>
      <c r="K30">
        <f t="shared" si="0"/>
        <v>0.95468857620781267</v>
      </c>
      <c r="L30" s="7">
        <v>0.47599999999999998</v>
      </c>
      <c r="M30" s="7">
        <f t="shared" si="1"/>
        <v>-9.8571120106662885E-4</v>
      </c>
      <c r="N30">
        <v>90</v>
      </c>
    </row>
    <row r="31" spans="1:14" x14ac:dyDescent="0.25">
      <c r="A31">
        <v>11</v>
      </c>
      <c r="B31" t="s">
        <v>50</v>
      </c>
      <c r="C31">
        <v>82</v>
      </c>
      <c r="D31">
        <v>4056.1</v>
      </c>
      <c r="E31">
        <v>163</v>
      </c>
      <c r="F31">
        <v>169</v>
      </c>
      <c r="G31" s="7">
        <v>0.49099999999999999</v>
      </c>
      <c r="H31">
        <v>3842</v>
      </c>
      <c r="I31">
        <v>3809</v>
      </c>
      <c r="J31">
        <f t="shared" si="0"/>
        <v>0.94721530534257048</v>
      </c>
      <c r="K31">
        <f t="shared" si="0"/>
        <v>0.93907941125711891</v>
      </c>
      <c r="L31" s="7">
        <v>0.502</v>
      </c>
      <c r="M31" s="7">
        <f t="shared" si="1"/>
        <v>-1.9427807971175437E-3</v>
      </c>
      <c r="N31">
        <v>84</v>
      </c>
    </row>
  </sheetData>
  <sortState ref="A2:M31">
    <sortCondition ref="B1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selection activeCell="B1" sqref="B1:B1048576"/>
    </sheetView>
  </sheetViews>
  <sheetFormatPr defaultRowHeight="15" x14ac:dyDescent="0.25"/>
  <sheetData>
    <row r="1" spans="1:20" x14ac:dyDescent="0.25">
      <c r="B1" t="s">
        <v>0</v>
      </c>
      <c r="C1" t="s">
        <v>71</v>
      </c>
      <c r="D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77</v>
      </c>
      <c r="J1" t="s">
        <v>82</v>
      </c>
      <c r="K1" t="s">
        <v>81</v>
      </c>
      <c r="L1" t="s">
        <v>78</v>
      </c>
    </row>
    <row r="2" spans="1:20" x14ac:dyDescent="0.25">
      <c r="A2">
        <v>10</v>
      </c>
      <c r="B2" t="s">
        <v>51</v>
      </c>
      <c r="C2">
        <v>82</v>
      </c>
      <c r="D2">
        <v>470.8</v>
      </c>
      <c r="E2">
        <v>45</v>
      </c>
      <c r="F2">
        <v>8</v>
      </c>
      <c r="G2" s="7">
        <v>0.84899999999999998</v>
      </c>
      <c r="H2">
        <v>806</v>
      </c>
      <c r="I2">
        <v>99</v>
      </c>
      <c r="J2">
        <f t="shared" ref="J2:J31" si="0">H2/$D2</f>
        <v>1.7119796091758708</v>
      </c>
      <c r="K2">
        <f t="shared" ref="K2:K31" si="1">I2/$D2</f>
        <v>0.2102803738317757</v>
      </c>
      <c r="L2" s="7">
        <v>0.89100000000000001</v>
      </c>
      <c r="O2" s="7"/>
      <c r="R2" s="7"/>
      <c r="S2" s="7"/>
      <c r="T2" s="7"/>
    </row>
    <row r="3" spans="1:20" x14ac:dyDescent="0.25">
      <c r="A3">
        <v>11</v>
      </c>
      <c r="B3" t="s">
        <v>45</v>
      </c>
      <c r="C3">
        <v>82</v>
      </c>
      <c r="D3">
        <v>368.1</v>
      </c>
      <c r="E3">
        <v>50</v>
      </c>
      <c r="F3">
        <v>6</v>
      </c>
      <c r="G3" s="7">
        <v>0.89300000000000002</v>
      </c>
      <c r="H3">
        <v>647</v>
      </c>
      <c r="I3">
        <v>69</v>
      </c>
      <c r="J3">
        <f t="shared" si="0"/>
        <v>1.7576745449606084</v>
      </c>
      <c r="K3">
        <f t="shared" si="1"/>
        <v>0.1874490627546862</v>
      </c>
      <c r="L3" s="7">
        <v>0.90400000000000003</v>
      </c>
      <c r="O3" s="7"/>
      <c r="R3" s="7"/>
      <c r="S3" s="7"/>
      <c r="T3" s="7"/>
    </row>
    <row r="4" spans="1:20" x14ac:dyDescent="0.25">
      <c r="A4">
        <v>23</v>
      </c>
      <c r="B4" t="s">
        <v>68</v>
      </c>
      <c r="C4">
        <v>82</v>
      </c>
      <c r="D4">
        <v>432.6</v>
      </c>
      <c r="E4">
        <v>33</v>
      </c>
      <c r="F4">
        <v>5</v>
      </c>
      <c r="G4" s="7">
        <v>0.86799999999999999</v>
      </c>
      <c r="H4">
        <v>616</v>
      </c>
      <c r="I4">
        <v>88</v>
      </c>
      <c r="J4">
        <f t="shared" si="0"/>
        <v>1.4239482200647249</v>
      </c>
      <c r="K4">
        <f t="shared" si="1"/>
        <v>0.2034211742949607</v>
      </c>
      <c r="L4" s="7">
        <v>0.875</v>
      </c>
      <c r="O4" s="7"/>
      <c r="R4" s="7"/>
      <c r="S4" s="7"/>
      <c r="T4" s="7"/>
    </row>
    <row r="5" spans="1:20" x14ac:dyDescent="0.25">
      <c r="A5">
        <v>17</v>
      </c>
      <c r="B5" t="s">
        <v>64</v>
      </c>
      <c r="C5">
        <v>82</v>
      </c>
      <c r="D5">
        <v>397.4</v>
      </c>
      <c r="E5">
        <v>38</v>
      </c>
      <c r="F5">
        <v>6</v>
      </c>
      <c r="G5" s="7">
        <v>0.86399999999999999</v>
      </c>
      <c r="H5">
        <v>583</v>
      </c>
      <c r="I5">
        <v>69</v>
      </c>
      <c r="J5">
        <f t="shared" si="0"/>
        <v>1.4670357322596881</v>
      </c>
      <c r="K5">
        <f t="shared" si="1"/>
        <v>0.1736285858077504</v>
      </c>
      <c r="L5" s="7">
        <v>0.89400000000000002</v>
      </c>
      <c r="O5" s="7"/>
      <c r="R5" s="7"/>
      <c r="S5" s="7"/>
      <c r="T5" s="7"/>
    </row>
    <row r="6" spans="1:20" x14ac:dyDescent="0.25">
      <c r="A6">
        <v>22</v>
      </c>
      <c r="B6" t="s">
        <v>57</v>
      </c>
      <c r="C6">
        <v>82</v>
      </c>
      <c r="D6">
        <v>456.2</v>
      </c>
      <c r="E6">
        <v>41</v>
      </c>
      <c r="F6">
        <v>8</v>
      </c>
      <c r="G6" s="7">
        <v>0.83699999999999997</v>
      </c>
      <c r="H6">
        <v>786</v>
      </c>
      <c r="I6">
        <v>97</v>
      </c>
      <c r="J6">
        <f t="shared" si="0"/>
        <v>1.7229285401139851</v>
      </c>
      <c r="K6">
        <f t="shared" si="1"/>
        <v>0.21262604120999562</v>
      </c>
      <c r="L6" s="7">
        <v>0.89</v>
      </c>
      <c r="O6" s="7"/>
      <c r="R6" s="7"/>
      <c r="S6" s="7"/>
      <c r="T6" s="7"/>
    </row>
    <row r="7" spans="1:20" x14ac:dyDescent="0.25">
      <c r="A7">
        <v>18</v>
      </c>
      <c r="B7" t="s">
        <v>41</v>
      </c>
      <c r="C7">
        <v>82</v>
      </c>
      <c r="D7">
        <v>420.5</v>
      </c>
      <c r="E7">
        <v>49</v>
      </c>
      <c r="F7">
        <v>5</v>
      </c>
      <c r="G7" s="7">
        <v>0.90700000000000003</v>
      </c>
      <c r="H7">
        <v>695</v>
      </c>
      <c r="I7">
        <v>83</v>
      </c>
      <c r="J7">
        <f t="shared" si="0"/>
        <v>1.6527942925089179</v>
      </c>
      <c r="K7">
        <f t="shared" si="1"/>
        <v>0.19738406658739596</v>
      </c>
      <c r="L7" s="7">
        <v>0.89300000000000002</v>
      </c>
      <c r="O7" s="7"/>
      <c r="R7" s="7"/>
      <c r="S7" s="7"/>
      <c r="T7" s="7"/>
    </row>
    <row r="8" spans="1:20" x14ac:dyDescent="0.25">
      <c r="A8">
        <v>14</v>
      </c>
      <c r="B8" t="s">
        <v>66</v>
      </c>
      <c r="C8">
        <v>82</v>
      </c>
      <c r="D8">
        <v>422</v>
      </c>
      <c r="E8">
        <v>49</v>
      </c>
      <c r="F8">
        <v>1</v>
      </c>
      <c r="G8" s="7">
        <v>0.98</v>
      </c>
      <c r="H8">
        <v>583</v>
      </c>
      <c r="I8">
        <v>78</v>
      </c>
      <c r="J8">
        <f t="shared" si="0"/>
        <v>1.3815165876777251</v>
      </c>
      <c r="K8">
        <f t="shared" si="1"/>
        <v>0.18483412322274881</v>
      </c>
      <c r="L8" s="7">
        <v>0.88200000000000001</v>
      </c>
      <c r="O8" s="7"/>
      <c r="R8" s="7"/>
      <c r="S8" s="7"/>
      <c r="T8" s="7"/>
    </row>
    <row r="9" spans="1:20" x14ac:dyDescent="0.25">
      <c r="A9">
        <v>1</v>
      </c>
      <c r="B9" t="s">
        <v>56</v>
      </c>
      <c r="C9">
        <v>82</v>
      </c>
      <c r="D9">
        <v>460.2</v>
      </c>
      <c r="E9">
        <v>54</v>
      </c>
      <c r="F9">
        <v>7</v>
      </c>
      <c r="G9" s="7">
        <v>0.88500000000000001</v>
      </c>
      <c r="H9">
        <v>756</v>
      </c>
      <c r="I9">
        <v>76</v>
      </c>
      <c r="J9">
        <f t="shared" si="0"/>
        <v>1.6427640156453716</v>
      </c>
      <c r="K9">
        <f t="shared" si="1"/>
        <v>0.16514558887440245</v>
      </c>
      <c r="L9" s="7">
        <v>0.90900000000000003</v>
      </c>
      <c r="O9" s="7"/>
      <c r="R9" s="7"/>
      <c r="S9" s="7"/>
      <c r="T9" s="7"/>
    </row>
    <row r="10" spans="1:20" x14ac:dyDescent="0.25">
      <c r="A10">
        <v>25</v>
      </c>
      <c r="B10" t="s">
        <v>52</v>
      </c>
      <c r="C10">
        <v>82</v>
      </c>
      <c r="D10">
        <v>494.1</v>
      </c>
      <c r="E10">
        <v>44</v>
      </c>
      <c r="F10">
        <v>4</v>
      </c>
      <c r="G10" s="7">
        <v>0.91700000000000004</v>
      </c>
      <c r="H10">
        <v>864</v>
      </c>
      <c r="I10">
        <v>135</v>
      </c>
      <c r="J10">
        <f t="shared" si="0"/>
        <v>1.7486338797814207</v>
      </c>
      <c r="K10">
        <f t="shared" si="1"/>
        <v>0.27322404371584696</v>
      </c>
      <c r="L10" s="7">
        <v>0.86499999999999999</v>
      </c>
      <c r="O10" s="7"/>
      <c r="R10" s="7"/>
      <c r="S10" s="7"/>
      <c r="T10" s="7"/>
    </row>
    <row r="11" spans="1:20" x14ac:dyDescent="0.25">
      <c r="A11">
        <v>3</v>
      </c>
      <c r="B11" t="s">
        <v>48</v>
      </c>
      <c r="C11">
        <v>82</v>
      </c>
      <c r="D11">
        <v>463.9</v>
      </c>
      <c r="E11">
        <v>48</v>
      </c>
      <c r="F11">
        <v>5</v>
      </c>
      <c r="G11" s="7">
        <v>0.90600000000000003</v>
      </c>
      <c r="H11">
        <v>741</v>
      </c>
      <c r="I11">
        <v>71</v>
      </c>
      <c r="J11">
        <f t="shared" si="0"/>
        <v>1.597327010131494</v>
      </c>
      <c r="K11">
        <f t="shared" si="1"/>
        <v>0.15305022634188403</v>
      </c>
      <c r="L11" s="7">
        <v>0.91300000000000003</v>
      </c>
      <c r="O11" s="7"/>
      <c r="R11" s="7"/>
      <c r="S11" s="7"/>
      <c r="T11" s="7"/>
    </row>
    <row r="12" spans="1:20" x14ac:dyDescent="0.25">
      <c r="A12">
        <v>28</v>
      </c>
      <c r="B12" t="s">
        <v>67</v>
      </c>
      <c r="C12">
        <v>82</v>
      </c>
      <c r="D12">
        <v>450.3</v>
      </c>
      <c r="E12">
        <v>45</v>
      </c>
      <c r="F12">
        <v>11</v>
      </c>
      <c r="G12" s="7">
        <v>0.80400000000000005</v>
      </c>
      <c r="H12">
        <v>654</v>
      </c>
      <c r="I12">
        <v>106</v>
      </c>
      <c r="J12">
        <f t="shared" si="0"/>
        <v>1.45236508994004</v>
      </c>
      <c r="K12">
        <f t="shared" si="1"/>
        <v>0.2353986231401288</v>
      </c>
      <c r="L12" s="7">
        <v>0.86099999999999999</v>
      </c>
      <c r="O12" s="7"/>
      <c r="R12" s="7"/>
      <c r="S12" s="7"/>
      <c r="T12" s="7"/>
    </row>
    <row r="13" spans="1:20" x14ac:dyDescent="0.25">
      <c r="A13">
        <v>24</v>
      </c>
      <c r="B13" t="s">
        <v>54</v>
      </c>
      <c r="C13">
        <v>82</v>
      </c>
      <c r="D13">
        <v>476.4</v>
      </c>
      <c r="E13">
        <v>27</v>
      </c>
      <c r="F13">
        <v>6</v>
      </c>
      <c r="G13" s="7">
        <v>0.81799999999999995</v>
      </c>
      <c r="H13">
        <v>669</v>
      </c>
      <c r="I13">
        <v>103</v>
      </c>
      <c r="J13">
        <f t="shared" si="0"/>
        <v>1.4042821158690177</v>
      </c>
      <c r="K13">
        <f t="shared" si="1"/>
        <v>0.21620486985726281</v>
      </c>
      <c r="L13" s="7">
        <v>0.86699999999999999</v>
      </c>
      <c r="O13" s="7"/>
      <c r="R13" s="7"/>
      <c r="S13" s="7"/>
      <c r="T13" s="7"/>
    </row>
    <row r="14" spans="1:20" x14ac:dyDescent="0.25">
      <c r="A14">
        <v>8</v>
      </c>
      <c r="B14" t="s">
        <v>40</v>
      </c>
      <c r="C14">
        <v>82</v>
      </c>
      <c r="D14">
        <v>489.6</v>
      </c>
      <c r="E14">
        <v>42</v>
      </c>
      <c r="F14">
        <v>5</v>
      </c>
      <c r="G14" s="7">
        <v>0.89400000000000002</v>
      </c>
      <c r="H14">
        <v>831</v>
      </c>
      <c r="I14">
        <v>83</v>
      </c>
      <c r="J14">
        <f t="shared" si="0"/>
        <v>1.6973039215686274</v>
      </c>
      <c r="K14">
        <f t="shared" si="1"/>
        <v>0.16952614379084965</v>
      </c>
      <c r="L14" s="7">
        <v>0.90900000000000003</v>
      </c>
      <c r="O14" s="7"/>
      <c r="R14" s="7"/>
      <c r="S14" s="7"/>
      <c r="T14" s="7"/>
    </row>
    <row r="15" spans="1:20" x14ac:dyDescent="0.25">
      <c r="A15">
        <v>16</v>
      </c>
      <c r="B15" t="s">
        <v>62</v>
      </c>
      <c r="C15">
        <v>82</v>
      </c>
      <c r="D15">
        <v>431.7</v>
      </c>
      <c r="E15">
        <v>44</v>
      </c>
      <c r="F15">
        <v>7</v>
      </c>
      <c r="G15" s="7">
        <v>0.86299999999999999</v>
      </c>
      <c r="H15">
        <v>641</v>
      </c>
      <c r="I15">
        <v>85</v>
      </c>
      <c r="J15">
        <f t="shared" si="0"/>
        <v>1.4848274264535557</v>
      </c>
      <c r="K15">
        <f t="shared" si="1"/>
        <v>0.196895992587445</v>
      </c>
      <c r="L15" s="7">
        <v>0.88300000000000001</v>
      </c>
      <c r="O15" s="7"/>
      <c r="R15" s="7"/>
      <c r="S15" s="7"/>
      <c r="T15" s="7"/>
    </row>
    <row r="16" spans="1:20" x14ac:dyDescent="0.25">
      <c r="A16">
        <v>26</v>
      </c>
      <c r="B16" t="s">
        <v>63</v>
      </c>
      <c r="C16">
        <v>82</v>
      </c>
      <c r="D16">
        <v>471.4</v>
      </c>
      <c r="E16">
        <v>45</v>
      </c>
      <c r="F16">
        <v>8</v>
      </c>
      <c r="G16" s="7">
        <v>0.84899999999999998</v>
      </c>
      <c r="H16">
        <v>743</v>
      </c>
      <c r="I16">
        <v>118</v>
      </c>
      <c r="J16">
        <f t="shared" si="0"/>
        <v>1.5761561306745864</v>
      </c>
      <c r="K16">
        <f t="shared" si="1"/>
        <v>0.25031820110309716</v>
      </c>
      <c r="L16" s="7">
        <v>0.86299999999999999</v>
      </c>
      <c r="O16" s="7"/>
      <c r="R16" s="7"/>
      <c r="S16" s="7"/>
      <c r="T16" s="7"/>
    </row>
    <row r="17" spans="1:20" x14ac:dyDescent="0.25">
      <c r="A17">
        <v>5</v>
      </c>
      <c r="B17" t="s">
        <v>58</v>
      </c>
      <c r="C17">
        <v>82</v>
      </c>
      <c r="D17">
        <v>402.4</v>
      </c>
      <c r="E17">
        <v>45</v>
      </c>
      <c r="F17">
        <v>0</v>
      </c>
      <c r="G17" s="7">
        <v>1</v>
      </c>
      <c r="H17">
        <v>571</v>
      </c>
      <c r="I17">
        <v>64</v>
      </c>
      <c r="J17">
        <f t="shared" si="0"/>
        <v>1.418986083499006</v>
      </c>
      <c r="K17">
        <f t="shared" si="1"/>
        <v>0.15904572564612326</v>
      </c>
      <c r="L17" s="7">
        <v>0.89900000000000002</v>
      </c>
      <c r="O17" s="7"/>
      <c r="R17" s="7"/>
      <c r="S17" s="7"/>
      <c r="T17" s="7"/>
    </row>
    <row r="18" spans="1:20" x14ac:dyDescent="0.25">
      <c r="A18">
        <v>29</v>
      </c>
      <c r="B18" t="s">
        <v>44</v>
      </c>
      <c r="C18">
        <v>82</v>
      </c>
      <c r="D18">
        <v>405.4</v>
      </c>
      <c r="E18">
        <v>46</v>
      </c>
      <c r="F18">
        <v>4</v>
      </c>
      <c r="G18" s="7">
        <v>0.92</v>
      </c>
      <c r="H18">
        <v>524</v>
      </c>
      <c r="I18">
        <v>94</v>
      </c>
      <c r="J18">
        <f t="shared" si="0"/>
        <v>1.2925505673408979</v>
      </c>
      <c r="K18">
        <f t="shared" si="1"/>
        <v>0.23186975826344353</v>
      </c>
      <c r="L18" s="7">
        <v>0.84799999999999998</v>
      </c>
      <c r="O18" s="7"/>
      <c r="R18" s="7"/>
      <c r="S18" s="7"/>
      <c r="T18" s="7"/>
    </row>
    <row r="19" spans="1:20" x14ac:dyDescent="0.25">
      <c r="A19">
        <v>6</v>
      </c>
      <c r="B19" t="s">
        <v>61</v>
      </c>
      <c r="C19">
        <v>82</v>
      </c>
      <c r="D19">
        <v>450.2</v>
      </c>
      <c r="E19">
        <v>48</v>
      </c>
      <c r="F19">
        <v>7</v>
      </c>
      <c r="G19" s="7">
        <v>0.873</v>
      </c>
      <c r="H19">
        <v>734</v>
      </c>
      <c r="I19">
        <v>71</v>
      </c>
      <c r="J19">
        <f t="shared" si="0"/>
        <v>1.6303864948911595</v>
      </c>
      <c r="K19">
        <f t="shared" si="1"/>
        <v>0.15770768547312305</v>
      </c>
      <c r="L19" s="7">
        <v>0.91200000000000003</v>
      </c>
      <c r="O19" s="7"/>
      <c r="R19" s="7"/>
      <c r="S19" s="7"/>
      <c r="T19" s="7"/>
    </row>
    <row r="20" spans="1:20" x14ac:dyDescent="0.25">
      <c r="A20">
        <v>20</v>
      </c>
      <c r="B20" t="s">
        <v>46</v>
      </c>
      <c r="C20">
        <v>82</v>
      </c>
      <c r="D20">
        <v>435.2</v>
      </c>
      <c r="E20">
        <v>46</v>
      </c>
      <c r="F20">
        <v>6</v>
      </c>
      <c r="G20" s="7">
        <v>0.88500000000000001</v>
      </c>
      <c r="H20">
        <v>783</v>
      </c>
      <c r="I20">
        <v>103</v>
      </c>
      <c r="J20">
        <f t="shared" si="0"/>
        <v>1.7991727941176472</v>
      </c>
      <c r="K20">
        <f t="shared" si="1"/>
        <v>0.23667279411764708</v>
      </c>
      <c r="L20" s="7">
        <v>0.88400000000000001</v>
      </c>
      <c r="O20" s="7"/>
      <c r="R20" s="7"/>
      <c r="S20" s="7"/>
      <c r="T20" s="7"/>
    </row>
    <row r="21" spans="1:20" x14ac:dyDescent="0.25">
      <c r="A21">
        <v>27</v>
      </c>
      <c r="B21" t="s">
        <v>53</v>
      </c>
      <c r="C21">
        <v>82</v>
      </c>
      <c r="D21">
        <v>435.5</v>
      </c>
      <c r="E21">
        <v>51</v>
      </c>
      <c r="F21">
        <v>9</v>
      </c>
      <c r="G21" s="7">
        <v>0.85</v>
      </c>
      <c r="H21">
        <v>722</v>
      </c>
      <c r="I21">
        <v>116</v>
      </c>
      <c r="J21">
        <f t="shared" si="0"/>
        <v>1.6578645235361653</v>
      </c>
      <c r="K21">
        <f t="shared" si="1"/>
        <v>0.2663605051664753</v>
      </c>
      <c r="L21" s="7">
        <v>0.86199999999999999</v>
      </c>
      <c r="O21" s="7"/>
      <c r="R21" s="7"/>
      <c r="S21" s="7"/>
      <c r="T21" s="7"/>
    </row>
    <row r="22" spans="1:20" x14ac:dyDescent="0.25">
      <c r="A22">
        <v>15</v>
      </c>
      <c r="B22" t="s">
        <v>59</v>
      </c>
      <c r="C22">
        <v>82</v>
      </c>
      <c r="D22">
        <v>479.8</v>
      </c>
      <c r="E22">
        <v>57</v>
      </c>
      <c r="F22">
        <v>10</v>
      </c>
      <c r="G22" s="7">
        <v>0.85099999999999998</v>
      </c>
      <c r="H22">
        <v>835</v>
      </c>
      <c r="I22">
        <v>108</v>
      </c>
      <c r="J22">
        <f t="shared" si="0"/>
        <v>1.7403084618591078</v>
      </c>
      <c r="K22">
        <f t="shared" si="1"/>
        <v>0.22509378907878283</v>
      </c>
      <c r="L22" s="7">
        <v>0.88500000000000001</v>
      </c>
      <c r="O22" s="7"/>
      <c r="R22" s="7"/>
      <c r="S22" s="7"/>
      <c r="T22" s="7"/>
    </row>
    <row r="23" spans="1:20" x14ac:dyDescent="0.25">
      <c r="A23">
        <v>12</v>
      </c>
      <c r="B23" t="s">
        <v>55</v>
      </c>
      <c r="C23">
        <v>82</v>
      </c>
      <c r="D23">
        <v>447.6</v>
      </c>
      <c r="E23">
        <v>54</v>
      </c>
      <c r="F23">
        <v>5</v>
      </c>
      <c r="G23" s="7">
        <v>0.91500000000000004</v>
      </c>
      <c r="H23">
        <v>769</v>
      </c>
      <c r="I23">
        <v>91</v>
      </c>
      <c r="J23">
        <f t="shared" si="0"/>
        <v>1.7180518319928506</v>
      </c>
      <c r="K23">
        <f t="shared" si="1"/>
        <v>0.20330652368185878</v>
      </c>
      <c r="L23" s="7">
        <v>0.89400000000000002</v>
      </c>
      <c r="O23" s="7"/>
      <c r="R23" s="7"/>
      <c r="S23" s="7"/>
      <c r="T23" s="7"/>
    </row>
    <row r="24" spans="1:20" x14ac:dyDescent="0.25">
      <c r="A24">
        <v>2</v>
      </c>
      <c r="B24" t="s">
        <v>60</v>
      </c>
      <c r="C24">
        <v>82</v>
      </c>
      <c r="D24">
        <v>443.4</v>
      </c>
      <c r="E24">
        <v>65</v>
      </c>
      <c r="F24">
        <v>6</v>
      </c>
      <c r="G24" s="7">
        <v>0.91500000000000004</v>
      </c>
      <c r="H24">
        <v>815</v>
      </c>
      <c r="I24">
        <v>84</v>
      </c>
      <c r="J24">
        <f t="shared" si="0"/>
        <v>1.8380694632386108</v>
      </c>
      <c r="K24">
        <f t="shared" si="1"/>
        <v>0.1894451962110961</v>
      </c>
      <c r="L24" s="7">
        <v>0.90700000000000003</v>
      </c>
      <c r="O24" s="7"/>
      <c r="R24" s="7"/>
      <c r="S24" s="7"/>
      <c r="T24" s="7"/>
    </row>
    <row r="25" spans="1:20" x14ac:dyDescent="0.25">
      <c r="A25">
        <v>9</v>
      </c>
      <c r="B25" t="s">
        <v>42</v>
      </c>
      <c r="C25">
        <v>82</v>
      </c>
      <c r="D25">
        <v>474.2</v>
      </c>
      <c r="E25">
        <v>50</v>
      </c>
      <c r="F25">
        <v>5</v>
      </c>
      <c r="G25" s="7">
        <v>0.90900000000000003</v>
      </c>
      <c r="H25">
        <v>935</v>
      </c>
      <c r="I25">
        <v>115</v>
      </c>
      <c r="J25">
        <f t="shared" si="0"/>
        <v>1.9717418810628426</v>
      </c>
      <c r="K25">
        <f t="shared" si="1"/>
        <v>0.24251370729649938</v>
      </c>
      <c r="L25" s="7">
        <v>0.89</v>
      </c>
      <c r="O25" s="7"/>
      <c r="R25" s="7"/>
      <c r="S25" s="7"/>
      <c r="T25" s="7"/>
    </row>
    <row r="26" spans="1:20" x14ac:dyDescent="0.25">
      <c r="A26">
        <v>7</v>
      </c>
      <c r="B26" t="s">
        <v>43</v>
      </c>
      <c r="C26">
        <v>82</v>
      </c>
      <c r="D26">
        <v>449.9</v>
      </c>
      <c r="E26">
        <v>55</v>
      </c>
      <c r="F26">
        <v>6</v>
      </c>
      <c r="G26" s="7">
        <v>0.90200000000000002</v>
      </c>
      <c r="H26">
        <v>743</v>
      </c>
      <c r="I26">
        <v>77</v>
      </c>
      <c r="J26">
        <f t="shared" si="0"/>
        <v>1.6514781062458326</v>
      </c>
      <c r="K26">
        <f t="shared" si="1"/>
        <v>0.17114914425427874</v>
      </c>
      <c r="L26" s="7">
        <v>0.90600000000000003</v>
      </c>
      <c r="O26" s="7"/>
      <c r="R26" s="7"/>
      <c r="S26" s="7"/>
      <c r="T26" s="7"/>
    </row>
    <row r="27" spans="1:20" x14ac:dyDescent="0.25">
      <c r="A27">
        <v>21</v>
      </c>
      <c r="B27" t="s">
        <v>49</v>
      </c>
      <c r="C27">
        <v>82</v>
      </c>
      <c r="D27">
        <v>445.7</v>
      </c>
      <c r="E27">
        <v>49</v>
      </c>
      <c r="F27">
        <v>7</v>
      </c>
      <c r="G27" s="7">
        <v>0.875</v>
      </c>
      <c r="H27">
        <v>594</v>
      </c>
      <c r="I27">
        <v>90</v>
      </c>
      <c r="J27">
        <f t="shared" si="0"/>
        <v>1.3327350235584474</v>
      </c>
      <c r="K27">
        <f t="shared" si="1"/>
        <v>0.20192954902400717</v>
      </c>
      <c r="L27" s="7">
        <v>0.86799999999999999</v>
      </c>
      <c r="O27" s="7"/>
      <c r="R27" s="7"/>
      <c r="S27" s="7"/>
      <c r="T27" s="7"/>
    </row>
    <row r="28" spans="1:20" x14ac:dyDescent="0.25">
      <c r="A28">
        <v>30</v>
      </c>
      <c r="B28" t="s">
        <v>69</v>
      </c>
      <c r="C28">
        <v>82</v>
      </c>
      <c r="D28">
        <v>423.2</v>
      </c>
      <c r="E28">
        <v>50</v>
      </c>
      <c r="F28">
        <v>11</v>
      </c>
      <c r="G28" s="7">
        <v>0.82</v>
      </c>
      <c r="H28">
        <v>672</v>
      </c>
      <c r="I28">
        <v>116</v>
      </c>
      <c r="J28">
        <f t="shared" si="0"/>
        <v>1.5879017013232515</v>
      </c>
      <c r="K28">
        <f t="shared" si="1"/>
        <v>0.27410207939508507</v>
      </c>
      <c r="L28" s="7">
        <v>0.85299999999999998</v>
      </c>
      <c r="O28" s="7"/>
      <c r="R28" s="7"/>
      <c r="S28" s="7"/>
      <c r="T28" s="7"/>
    </row>
    <row r="29" spans="1:20" x14ac:dyDescent="0.25">
      <c r="A29">
        <v>4</v>
      </c>
      <c r="B29" t="s">
        <v>47</v>
      </c>
      <c r="C29">
        <v>82</v>
      </c>
      <c r="D29">
        <v>430.2</v>
      </c>
      <c r="E29">
        <v>39</v>
      </c>
      <c r="F29">
        <v>4</v>
      </c>
      <c r="G29" s="7">
        <v>0.90700000000000003</v>
      </c>
      <c r="H29">
        <v>758</v>
      </c>
      <c r="I29">
        <v>74</v>
      </c>
      <c r="J29">
        <f t="shared" si="0"/>
        <v>1.7619711761971177</v>
      </c>
      <c r="K29">
        <f t="shared" si="1"/>
        <v>0.17201301720130172</v>
      </c>
      <c r="L29" s="7">
        <v>0.91100000000000003</v>
      </c>
      <c r="O29" s="7"/>
      <c r="R29" s="7"/>
      <c r="S29" s="7"/>
      <c r="T29" s="7"/>
    </row>
    <row r="30" spans="1:20" x14ac:dyDescent="0.25">
      <c r="A30">
        <v>19</v>
      </c>
      <c r="B30" t="s">
        <v>65</v>
      </c>
      <c r="C30">
        <v>82</v>
      </c>
      <c r="D30">
        <v>447.6</v>
      </c>
      <c r="E30">
        <v>68</v>
      </c>
      <c r="F30">
        <v>10</v>
      </c>
      <c r="G30" s="7">
        <v>0.872</v>
      </c>
      <c r="H30">
        <v>817</v>
      </c>
      <c r="I30">
        <v>105</v>
      </c>
      <c r="J30">
        <f t="shared" si="0"/>
        <v>1.825290437890974</v>
      </c>
      <c r="K30">
        <f t="shared" si="1"/>
        <v>0.23458445040214476</v>
      </c>
      <c r="L30" s="7">
        <v>0.88600000000000001</v>
      </c>
      <c r="O30" s="7"/>
      <c r="R30" s="7"/>
      <c r="S30" s="7"/>
      <c r="T30" s="7"/>
    </row>
    <row r="31" spans="1:20" x14ac:dyDescent="0.25">
      <c r="A31">
        <v>13</v>
      </c>
      <c r="B31" t="s">
        <v>50</v>
      </c>
      <c r="C31">
        <v>82</v>
      </c>
      <c r="D31">
        <v>423.4</v>
      </c>
      <c r="E31">
        <v>39</v>
      </c>
      <c r="F31">
        <v>7</v>
      </c>
      <c r="G31" s="7">
        <v>0.84799999999999998</v>
      </c>
      <c r="H31">
        <v>691</v>
      </c>
      <c r="I31">
        <v>80</v>
      </c>
      <c r="J31">
        <f t="shared" si="0"/>
        <v>1.6320264525271613</v>
      </c>
      <c r="K31">
        <f t="shared" si="1"/>
        <v>0.1889466225791214</v>
      </c>
      <c r="L31" s="7">
        <v>0.89600000000000002</v>
      </c>
      <c r="O31" s="7"/>
      <c r="R31" s="7"/>
      <c r="S31" s="7"/>
      <c r="T31" s="7"/>
    </row>
  </sheetData>
  <sortState ref="A2:L31">
    <sortCondition ref="B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B1" sqref="B1:B1048576"/>
    </sheetView>
  </sheetViews>
  <sheetFormatPr defaultRowHeight="15" x14ac:dyDescent="0.25"/>
  <sheetData>
    <row r="1" spans="1:12" x14ac:dyDescent="0.25">
      <c r="B1" t="s">
        <v>0</v>
      </c>
      <c r="C1" t="s">
        <v>71</v>
      </c>
      <c r="D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77</v>
      </c>
      <c r="J1" t="s">
        <v>80</v>
      </c>
      <c r="K1" t="s">
        <v>81</v>
      </c>
      <c r="L1" t="s">
        <v>78</v>
      </c>
    </row>
    <row r="2" spans="1:12" x14ac:dyDescent="0.25">
      <c r="A2">
        <v>10</v>
      </c>
      <c r="B2" t="s">
        <v>51</v>
      </c>
      <c r="C2">
        <v>82</v>
      </c>
      <c r="D2">
        <v>438.5</v>
      </c>
      <c r="E2">
        <v>10</v>
      </c>
      <c r="F2">
        <v>48</v>
      </c>
      <c r="G2" s="7">
        <v>0.17199999999999999</v>
      </c>
      <c r="H2">
        <v>100</v>
      </c>
      <c r="I2">
        <v>773</v>
      </c>
      <c r="J2">
        <f t="shared" ref="J2:J31" si="0">H2/$D2</f>
        <v>0.22805017103762829</v>
      </c>
      <c r="K2">
        <f t="shared" ref="K2:K31" si="1">I2/$D2</f>
        <v>1.7628278221208666</v>
      </c>
      <c r="L2" s="7">
        <v>0.115</v>
      </c>
    </row>
    <row r="3" spans="1:12" x14ac:dyDescent="0.25">
      <c r="A3">
        <v>3</v>
      </c>
      <c r="B3" t="s">
        <v>45</v>
      </c>
      <c r="C3">
        <v>82</v>
      </c>
      <c r="D3">
        <v>436.4</v>
      </c>
      <c r="E3">
        <v>8</v>
      </c>
      <c r="F3">
        <v>42</v>
      </c>
      <c r="G3" s="7">
        <v>0.16</v>
      </c>
      <c r="H3">
        <v>115</v>
      </c>
      <c r="I3">
        <v>675</v>
      </c>
      <c r="J3">
        <f t="shared" si="0"/>
        <v>0.26351970669110908</v>
      </c>
      <c r="K3">
        <f t="shared" si="1"/>
        <v>1.5467461044912925</v>
      </c>
      <c r="L3" s="7">
        <v>0.14599999999999999</v>
      </c>
    </row>
    <row r="4" spans="1:12" x14ac:dyDescent="0.25">
      <c r="A4">
        <v>26</v>
      </c>
      <c r="B4" t="s">
        <v>68</v>
      </c>
      <c r="C4">
        <v>82</v>
      </c>
      <c r="D4">
        <v>474.1</v>
      </c>
      <c r="E4">
        <v>5</v>
      </c>
      <c r="F4">
        <v>51</v>
      </c>
      <c r="G4" s="7">
        <v>8.8999999999999996E-2</v>
      </c>
      <c r="H4">
        <v>71</v>
      </c>
      <c r="I4">
        <v>820</v>
      </c>
      <c r="J4">
        <f t="shared" si="0"/>
        <v>0.14975743514026577</v>
      </c>
      <c r="K4">
        <f t="shared" si="1"/>
        <v>1.7295929128875764</v>
      </c>
      <c r="L4" s="7">
        <v>0.08</v>
      </c>
    </row>
    <row r="5" spans="1:12" x14ac:dyDescent="0.25">
      <c r="A5">
        <v>8</v>
      </c>
      <c r="B5" t="s">
        <v>64</v>
      </c>
      <c r="C5">
        <v>82</v>
      </c>
      <c r="D5">
        <v>392.6</v>
      </c>
      <c r="E5">
        <v>12</v>
      </c>
      <c r="F5">
        <v>42</v>
      </c>
      <c r="G5" s="7">
        <v>0.222</v>
      </c>
      <c r="H5">
        <v>91</v>
      </c>
      <c r="I5">
        <v>625</v>
      </c>
      <c r="J5">
        <f t="shared" si="0"/>
        <v>0.23178807947019867</v>
      </c>
      <c r="K5">
        <f t="shared" si="1"/>
        <v>1.5919510952623535</v>
      </c>
      <c r="L5" s="7">
        <v>0.127</v>
      </c>
    </row>
    <row r="6" spans="1:12" x14ac:dyDescent="0.25">
      <c r="A6">
        <v>9</v>
      </c>
      <c r="B6" t="s">
        <v>57</v>
      </c>
      <c r="C6">
        <v>82</v>
      </c>
      <c r="D6">
        <v>381.1</v>
      </c>
      <c r="E6">
        <v>11</v>
      </c>
      <c r="F6">
        <v>41</v>
      </c>
      <c r="G6" s="7">
        <v>0.21199999999999999</v>
      </c>
      <c r="H6">
        <v>97</v>
      </c>
      <c r="I6">
        <v>560</v>
      </c>
      <c r="J6">
        <f t="shared" si="0"/>
        <v>0.25452637103122538</v>
      </c>
      <c r="K6">
        <f t="shared" si="1"/>
        <v>1.4694305956441878</v>
      </c>
      <c r="L6" s="7">
        <v>0.14799999999999999</v>
      </c>
    </row>
    <row r="7" spans="1:12" x14ac:dyDescent="0.25">
      <c r="A7">
        <v>18</v>
      </c>
      <c r="B7" t="s">
        <v>41</v>
      </c>
      <c r="C7">
        <v>82</v>
      </c>
      <c r="D7">
        <v>402.6</v>
      </c>
      <c r="E7">
        <v>8</v>
      </c>
      <c r="F7">
        <v>46</v>
      </c>
      <c r="G7" s="7">
        <v>0.14799999999999999</v>
      </c>
      <c r="H7">
        <v>79</v>
      </c>
      <c r="I7">
        <v>655</v>
      </c>
      <c r="J7">
        <f t="shared" si="0"/>
        <v>0.19622454048683555</v>
      </c>
      <c r="K7">
        <f t="shared" si="1"/>
        <v>1.6269249875807252</v>
      </c>
      <c r="L7" s="7">
        <v>0.108</v>
      </c>
    </row>
    <row r="8" spans="1:12" x14ac:dyDescent="0.25">
      <c r="A8">
        <v>24</v>
      </c>
      <c r="B8" t="s">
        <v>66</v>
      </c>
      <c r="C8">
        <v>82</v>
      </c>
      <c r="D8">
        <v>421.8</v>
      </c>
      <c r="E8">
        <v>3</v>
      </c>
      <c r="F8">
        <v>48</v>
      </c>
      <c r="G8" s="7">
        <v>5.8999999999999997E-2</v>
      </c>
      <c r="H8">
        <v>69</v>
      </c>
      <c r="I8">
        <v>733</v>
      </c>
      <c r="J8">
        <f t="shared" si="0"/>
        <v>0.16358463726884778</v>
      </c>
      <c r="K8">
        <f t="shared" si="1"/>
        <v>1.7377904220009484</v>
      </c>
      <c r="L8" s="7">
        <v>8.5999999999999993E-2</v>
      </c>
    </row>
    <row r="9" spans="1:12" x14ac:dyDescent="0.25">
      <c r="A9">
        <v>14</v>
      </c>
      <c r="B9" t="s">
        <v>56</v>
      </c>
      <c r="C9">
        <v>82</v>
      </c>
      <c r="D9">
        <v>465.6</v>
      </c>
      <c r="E9">
        <v>9</v>
      </c>
      <c r="F9">
        <v>48</v>
      </c>
      <c r="G9" s="7">
        <v>0.158</v>
      </c>
      <c r="H9">
        <v>109</v>
      </c>
      <c r="I9">
        <v>753</v>
      </c>
      <c r="J9">
        <f t="shared" si="0"/>
        <v>0.23410652920962199</v>
      </c>
      <c r="K9">
        <f t="shared" si="1"/>
        <v>1.6172680412371134</v>
      </c>
      <c r="L9" s="7">
        <v>0.126</v>
      </c>
    </row>
    <row r="10" spans="1:12" x14ac:dyDescent="0.25">
      <c r="A10">
        <v>13</v>
      </c>
      <c r="B10" t="s">
        <v>52</v>
      </c>
      <c r="C10">
        <v>82</v>
      </c>
      <c r="D10">
        <v>408.1</v>
      </c>
      <c r="E10">
        <v>8</v>
      </c>
      <c r="F10">
        <v>47</v>
      </c>
      <c r="G10" s="7">
        <v>0.14499999999999999</v>
      </c>
      <c r="H10">
        <v>102</v>
      </c>
      <c r="I10">
        <v>701</v>
      </c>
      <c r="J10">
        <f t="shared" si="0"/>
        <v>0.24993874050477824</v>
      </c>
      <c r="K10">
        <f t="shared" si="1"/>
        <v>1.7177162460181328</v>
      </c>
      <c r="L10" s="7">
        <v>0.127</v>
      </c>
    </row>
    <row r="11" spans="1:12" x14ac:dyDescent="0.25">
      <c r="A11">
        <v>22</v>
      </c>
      <c r="B11" t="s">
        <v>48</v>
      </c>
      <c r="C11">
        <v>82</v>
      </c>
      <c r="D11">
        <v>482.7</v>
      </c>
      <c r="E11">
        <v>3</v>
      </c>
      <c r="F11">
        <v>48</v>
      </c>
      <c r="G11" s="7">
        <v>5.8999999999999997E-2</v>
      </c>
      <c r="H11">
        <v>77</v>
      </c>
      <c r="I11">
        <v>772</v>
      </c>
      <c r="J11">
        <f t="shared" si="0"/>
        <v>0.1595193702092397</v>
      </c>
      <c r="K11">
        <f t="shared" si="1"/>
        <v>1.599337062357572</v>
      </c>
      <c r="L11" s="7">
        <v>9.0999999999999998E-2</v>
      </c>
    </row>
    <row r="12" spans="1:12" x14ac:dyDescent="0.25">
      <c r="A12">
        <v>27</v>
      </c>
      <c r="B12" t="s">
        <v>67</v>
      </c>
      <c r="C12">
        <v>82</v>
      </c>
      <c r="D12">
        <v>461.2</v>
      </c>
      <c r="E12">
        <v>3</v>
      </c>
      <c r="F12">
        <v>50</v>
      </c>
      <c r="G12" s="7">
        <v>5.7000000000000002E-2</v>
      </c>
      <c r="H12">
        <v>72</v>
      </c>
      <c r="I12">
        <v>846</v>
      </c>
      <c r="J12">
        <f t="shared" si="0"/>
        <v>0.15611448395490027</v>
      </c>
      <c r="K12">
        <f t="shared" si="1"/>
        <v>1.8343451864700782</v>
      </c>
      <c r="L12" s="7">
        <v>7.8E-2</v>
      </c>
    </row>
    <row r="13" spans="1:12" x14ac:dyDescent="0.25">
      <c r="A13">
        <v>17</v>
      </c>
      <c r="B13" t="s">
        <v>54</v>
      </c>
      <c r="C13">
        <v>82</v>
      </c>
      <c r="D13">
        <v>423.7</v>
      </c>
      <c r="E13">
        <v>8</v>
      </c>
      <c r="F13">
        <v>63</v>
      </c>
      <c r="G13" s="7">
        <v>0.113</v>
      </c>
      <c r="H13">
        <v>88</v>
      </c>
      <c r="I13">
        <v>696</v>
      </c>
      <c r="J13">
        <f t="shared" si="0"/>
        <v>0.20769412320037764</v>
      </c>
      <c r="K13">
        <f t="shared" si="1"/>
        <v>1.642671701675714</v>
      </c>
      <c r="L13" s="7">
        <v>0.112</v>
      </c>
    </row>
    <row r="14" spans="1:12" x14ac:dyDescent="0.25">
      <c r="A14">
        <v>19</v>
      </c>
      <c r="B14" t="s">
        <v>40</v>
      </c>
      <c r="C14">
        <v>82</v>
      </c>
      <c r="D14">
        <v>484.9</v>
      </c>
      <c r="E14">
        <v>6</v>
      </c>
      <c r="F14">
        <v>49</v>
      </c>
      <c r="G14" s="7">
        <v>0.109</v>
      </c>
      <c r="H14">
        <v>91</v>
      </c>
      <c r="I14">
        <v>773</v>
      </c>
      <c r="J14">
        <f t="shared" si="0"/>
        <v>0.18766756032171583</v>
      </c>
      <c r="K14">
        <f t="shared" si="1"/>
        <v>1.5941431222932565</v>
      </c>
      <c r="L14" s="7">
        <v>0.105</v>
      </c>
    </row>
    <row r="15" spans="1:12" x14ac:dyDescent="0.25">
      <c r="A15">
        <v>20</v>
      </c>
      <c r="B15" t="s">
        <v>62</v>
      </c>
      <c r="C15">
        <v>82</v>
      </c>
      <c r="D15">
        <v>432.4</v>
      </c>
      <c r="E15">
        <v>4</v>
      </c>
      <c r="F15">
        <v>52</v>
      </c>
      <c r="G15" s="7">
        <v>7.0999999999999994E-2</v>
      </c>
      <c r="H15">
        <v>75</v>
      </c>
      <c r="I15">
        <v>630</v>
      </c>
      <c r="J15">
        <f t="shared" si="0"/>
        <v>0.17345050878815912</v>
      </c>
      <c r="K15">
        <f t="shared" si="1"/>
        <v>1.4569842738205365</v>
      </c>
      <c r="L15" s="7">
        <v>0.106</v>
      </c>
    </row>
    <row r="16" spans="1:12" x14ac:dyDescent="0.25">
      <c r="A16">
        <v>12</v>
      </c>
      <c r="B16" t="s">
        <v>63</v>
      </c>
      <c r="C16">
        <v>82</v>
      </c>
      <c r="D16">
        <v>489.3</v>
      </c>
      <c r="E16">
        <v>5</v>
      </c>
      <c r="F16">
        <v>42</v>
      </c>
      <c r="G16" s="7">
        <v>0.106</v>
      </c>
      <c r="H16">
        <v>115</v>
      </c>
      <c r="I16">
        <v>815</v>
      </c>
      <c r="J16">
        <f t="shared" si="0"/>
        <v>0.23502963417126507</v>
      </c>
      <c r="K16">
        <f t="shared" si="1"/>
        <v>1.6656447986920089</v>
      </c>
      <c r="L16" s="7">
        <v>0.124</v>
      </c>
    </row>
    <row r="17" spans="1:12" x14ac:dyDescent="0.25">
      <c r="A17">
        <v>25</v>
      </c>
      <c r="B17" t="s">
        <v>58</v>
      </c>
      <c r="C17">
        <v>82</v>
      </c>
      <c r="D17">
        <v>400.4</v>
      </c>
      <c r="E17">
        <v>2</v>
      </c>
      <c r="F17">
        <v>46</v>
      </c>
      <c r="G17" s="7">
        <v>4.2000000000000003E-2</v>
      </c>
      <c r="H17">
        <v>57</v>
      </c>
      <c r="I17">
        <v>649</v>
      </c>
      <c r="J17">
        <f t="shared" si="0"/>
        <v>0.14235764235764237</v>
      </c>
      <c r="K17">
        <f t="shared" si="1"/>
        <v>1.6208791208791209</v>
      </c>
      <c r="L17" s="7">
        <v>8.1000000000000003E-2</v>
      </c>
    </row>
    <row r="18" spans="1:12" x14ac:dyDescent="0.25">
      <c r="A18">
        <v>15</v>
      </c>
      <c r="B18" t="s">
        <v>44</v>
      </c>
      <c r="C18">
        <v>82</v>
      </c>
      <c r="D18">
        <v>458.2</v>
      </c>
      <c r="E18">
        <v>7</v>
      </c>
      <c r="F18">
        <v>33</v>
      </c>
      <c r="G18" s="7">
        <v>0.17499999999999999</v>
      </c>
      <c r="H18">
        <v>86</v>
      </c>
      <c r="I18">
        <v>652</v>
      </c>
      <c r="J18">
        <f t="shared" si="0"/>
        <v>0.18769096464426016</v>
      </c>
      <c r="K18">
        <f t="shared" si="1"/>
        <v>1.4229594063727631</v>
      </c>
      <c r="L18" s="7">
        <v>0.11700000000000001</v>
      </c>
    </row>
    <row r="19" spans="1:12" x14ac:dyDescent="0.25">
      <c r="A19">
        <v>2</v>
      </c>
      <c r="B19" t="s">
        <v>61</v>
      </c>
      <c r="C19">
        <v>82</v>
      </c>
      <c r="D19">
        <v>428.4</v>
      </c>
      <c r="E19">
        <v>7</v>
      </c>
      <c r="F19">
        <v>58</v>
      </c>
      <c r="G19" s="7">
        <v>0.108</v>
      </c>
      <c r="H19">
        <v>126</v>
      </c>
      <c r="I19">
        <v>693</v>
      </c>
      <c r="J19">
        <f t="shared" si="0"/>
        <v>0.29411764705882354</v>
      </c>
      <c r="K19">
        <f t="shared" si="1"/>
        <v>1.6176470588235294</v>
      </c>
      <c r="L19" s="7">
        <v>0.154</v>
      </c>
    </row>
    <row r="20" spans="1:12" x14ac:dyDescent="0.25">
      <c r="A20">
        <v>11</v>
      </c>
      <c r="B20" t="s">
        <v>46</v>
      </c>
      <c r="C20">
        <v>82</v>
      </c>
      <c r="D20">
        <v>384.5</v>
      </c>
      <c r="E20">
        <v>10</v>
      </c>
      <c r="F20">
        <v>34</v>
      </c>
      <c r="G20" s="7">
        <v>0.22700000000000001</v>
      </c>
      <c r="H20">
        <v>85</v>
      </c>
      <c r="I20">
        <v>584</v>
      </c>
      <c r="J20">
        <f t="shared" si="0"/>
        <v>0.22106631989596878</v>
      </c>
      <c r="K20">
        <f t="shared" si="1"/>
        <v>1.5188556566970091</v>
      </c>
      <c r="L20" s="7">
        <v>0.127</v>
      </c>
    </row>
    <row r="21" spans="1:12" x14ac:dyDescent="0.25">
      <c r="A21">
        <v>5</v>
      </c>
      <c r="B21" t="s">
        <v>53</v>
      </c>
      <c r="C21">
        <v>82</v>
      </c>
      <c r="D21">
        <v>515.70000000000005</v>
      </c>
      <c r="E21">
        <v>5</v>
      </c>
      <c r="F21">
        <v>60</v>
      </c>
      <c r="G21" s="7">
        <v>7.6999999999999999E-2</v>
      </c>
      <c r="H21">
        <v>142</v>
      </c>
      <c r="I21">
        <v>775</v>
      </c>
      <c r="J21">
        <f t="shared" si="0"/>
        <v>0.27535388791933291</v>
      </c>
      <c r="K21">
        <f t="shared" si="1"/>
        <v>1.5028117122357958</v>
      </c>
      <c r="L21" s="7">
        <v>0.155</v>
      </c>
    </row>
    <row r="22" spans="1:12" x14ac:dyDescent="0.25">
      <c r="A22">
        <v>1</v>
      </c>
      <c r="B22" t="s">
        <v>59</v>
      </c>
      <c r="C22">
        <v>82</v>
      </c>
      <c r="D22">
        <v>536.70000000000005</v>
      </c>
      <c r="E22">
        <v>6</v>
      </c>
      <c r="F22">
        <v>48</v>
      </c>
      <c r="G22" s="7">
        <v>0.111</v>
      </c>
      <c r="H22">
        <v>135</v>
      </c>
      <c r="I22">
        <v>755</v>
      </c>
      <c r="J22">
        <f t="shared" si="0"/>
        <v>0.25153717160424816</v>
      </c>
      <c r="K22">
        <f t="shared" si="1"/>
        <v>1.4067449226756101</v>
      </c>
      <c r="L22" s="7">
        <v>0.152</v>
      </c>
    </row>
    <row r="23" spans="1:12" x14ac:dyDescent="0.25">
      <c r="A23">
        <v>23</v>
      </c>
      <c r="B23" t="s">
        <v>55</v>
      </c>
      <c r="C23">
        <v>82</v>
      </c>
      <c r="D23">
        <v>431</v>
      </c>
      <c r="E23">
        <v>3</v>
      </c>
      <c r="F23">
        <v>57</v>
      </c>
      <c r="G23" s="7">
        <v>0.05</v>
      </c>
      <c r="H23">
        <v>83</v>
      </c>
      <c r="I23">
        <v>765</v>
      </c>
      <c r="J23">
        <f t="shared" si="0"/>
        <v>0.1925754060324826</v>
      </c>
      <c r="K23">
        <f t="shared" si="1"/>
        <v>1.7749419953596288</v>
      </c>
      <c r="L23" s="7">
        <v>9.8000000000000004E-2</v>
      </c>
    </row>
    <row r="24" spans="1:12" x14ac:dyDescent="0.25">
      <c r="A24">
        <v>30</v>
      </c>
      <c r="B24" t="s">
        <v>60</v>
      </c>
      <c r="C24">
        <v>82</v>
      </c>
      <c r="D24">
        <v>421.1</v>
      </c>
      <c r="E24">
        <v>2</v>
      </c>
      <c r="F24">
        <v>38</v>
      </c>
      <c r="G24" s="7">
        <v>0.05</v>
      </c>
      <c r="H24">
        <v>42</v>
      </c>
      <c r="I24">
        <v>713</v>
      </c>
      <c r="J24">
        <f t="shared" si="0"/>
        <v>9.9738779387318927E-2</v>
      </c>
      <c r="K24">
        <f t="shared" si="1"/>
        <v>1.6931845167418664</v>
      </c>
      <c r="L24" s="7">
        <v>5.6000000000000001E-2</v>
      </c>
    </row>
    <row r="25" spans="1:12" x14ac:dyDescent="0.25">
      <c r="A25">
        <v>4</v>
      </c>
      <c r="B25" t="s">
        <v>42</v>
      </c>
      <c r="C25">
        <v>82</v>
      </c>
      <c r="D25">
        <v>361.6</v>
      </c>
      <c r="E25">
        <v>8</v>
      </c>
      <c r="F25">
        <v>33</v>
      </c>
      <c r="G25" s="7">
        <v>0.19500000000000001</v>
      </c>
      <c r="H25">
        <v>85</v>
      </c>
      <c r="I25">
        <v>565</v>
      </c>
      <c r="J25">
        <f t="shared" si="0"/>
        <v>0.23506637168141592</v>
      </c>
      <c r="K25">
        <f t="shared" si="1"/>
        <v>1.5625</v>
      </c>
      <c r="L25" s="7">
        <v>0.13100000000000001</v>
      </c>
    </row>
    <row r="26" spans="1:12" x14ac:dyDescent="0.25">
      <c r="A26">
        <v>7</v>
      </c>
      <c r="B26" t="s">
        <v>43</v>
      </c>
      <c r="C26">
        <v>82</v>
      </c>
      <c r="D26">
        <v>491.1</v>
      </c>
      <c r="E26">
        <v>6</v>
      </c>
      <c r="F26">
        <v>40</v>
      </c>
      <c r="G26" s="7">
        <v>0.13</v>
      </c>
      <c r="H26">
        <v>107</v>
      </c>
      <c r="I26">
        <v>721</v>
      </c>
      <c r="J26">
        <f t="shared" si="0"/>
        <v>0.21787823253919772</v>
      </c>
      <c r="K26">
        <f t="shared" si="1"/>
        <v>1.4681327631846874</v>
      </c>
      <c r="L26" s="7">
        <v>0.129</v>
      </c>
    </row>
    <row r="27" spans="1:12" x14ac:dyDescent="0.25">
      <c r="A27">
        <v>21</v>
      </c>
      <c r="B27" t="s">
        <v>49</v>
      </c>
      <c r="C27">
        <v>82</v>
      </c>
      <c r="D27">
        <v>451.5</v>
      </c>
      <c r="E27">
        <v>10</v>
      </c>
      <c r="F27">
        <v>53</v>
      </c>
      <c r="G27" s="7">
        <v>0.159</v>
      </c>
      <c r="H27">
        <v>88</v>
      </c>
      <c r="I27">
        <v>779</v>
      </c>
      <c r="J27">
        <f t="shared" si="0"/>
        <v>0.19490586932447398</v>
      </c>
      <c r="K27">
        <f t="shared" si="1"/>
        <v>1.7253599114064231</v>
      </c>
      <c r="L27" s="7">
        <v>0.10199999999999999</v>
      </c>
    </row>
    <row r="28" spans="1:12" x14ac:dyDescent="0.25">
      <c r="A28">
        <v>29</v>
      </c>
      <c r="B28" t="s">
        <v>69</v>
      </c>
      <c r="C28">
        <v>82</v>
      </c>
      <c r="D28">
        <v>436.8</v>
      </c>
      <c r="E28">
        <v>6</v>
      </c>
      <c r="F28">
        <v>57</v>
      </c>
      <c r="G28" s="7">
        <v>9.5000000000000001E-2</v>
      </c>
      <c r="H28">
        <v>57</v>
      </c>
      <c r="I28">
        <v>779</v>
      </c>
      <c r="J28">
        <f t="shared" si="0"/>
        <v>0.1304945054945055</v>
      </c>
      <c r="K28">
        <f t="shared" si="1"/>
        <v>1.7834249084249083</v>
      </c>
      <c r="L28" s="7">
        <v>6.8000000000000005E-2</v>
      </c>
    </row>
    <row r="29" spans="1:12" x14ac:dyDescent="0.25">
      <c r="A29">
        <v>16</v>
      </c>
      <c r="B29" t="s">
        <v>47</v>
      </c>
      <c r="C29">
        <v>82</v>
      </c>
      <c r="D29">
        <v>453.5</v>
      </c>
      <c r="E29">
        <v>5</v>
      </c>
      <c r="F29">
        <v>43</v>
      </c>
      <c r="G29" s="7">
        <v>0.104</v>
      </c>
      <c r="H29">
        <v>94</v>
      </c>
      <c r="I29">
        <v>662</v>
      </c>
      <c r="J29">
        <f t="shared" si="0"/>
        <v>0.20727673649393605</v>
      </c>
      <c r="K29">
        <f t="shared" si="1"/>
        <v>1.4597574421168689</v>
      </c>
      <c r="L29" s="7">
        <v>0.124</v>
      </c>
    </row>
    <row r="30" spans="1:12" x14ac:dyDescent="0.25">
      <c r="A30">
        <v>28</v>
      </c>
      <c r="B30" t="s">
        <v>65</v>
      </c>
      <c r="C30">
        <v>82</v>
      </c>
      <c r="D30">
        <v>468.3</v>
      </c>
      <c r="E30">
        <v>4</v>
      </c>
      <c r="F30">
        <v>51</v>
      </c>
      <c r="G30" s="7">
        <v>7.2999999999999995E-2</v>
      </c>
      <c r="H30">
        <v>82</v>
      </c>
      <c r="I30">
        <v>918</v>
      </c>
      <c r="J30">
        <f t="shared" si="0"/>
        <v>0.17510143070681186</v>
      </c>
      <c r="K30">
        <f t="shared" si="1"/>
        <v>1.9602818705957719</v>
      </c>
      <c r="L30" s="7">
        <v>8.2000000000000003E-2</v>
      </c>
    </row>
    <row r="31" spans="1:12" x14ac:dyDescent="0.25">
      <c r="A31">
        <v>6</v>
      </c>
      <c r="B31" t="s">
        <v>50</v>
      </c>
      <c r="C31">
        <v>82</v>
      </c>
      <c r="D31">
        <v>465.4</v>
      </c>
      <c r="E31">
        <v>5</v>
      </c>
      <c r="F31">
        <v>48</v>
      </c>
      <c r="G31" s="7">
        <v>9.4E-2</v>
      </c>
      <c r="H31">
        <v>128</v>
      </c>
      <c r="I31">
        <v>741</v>
      </c>
      <c r="J31">
        <f t="shared" si="0"/>
        <v>0.27503223033949292</v>
      </c>
      <c r="K31">
        <f t="shared" si="1"/>
        <v>1.5921787709497208</v>
      </c>
      <c r="L31" s="7">
        <v>0.14699999999999999</v>
      </c>
    </row>
  </sheetData>
  <sortState ref="A2:L31">
    <sortCondition ref="B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G11" sqref="G11"/>
    </sheetView>
  </sheetViews>
  <sheetFormatPr defaultRowHeight="15" x14ac:dyDescent="0.25"/>
  <cols>
    <col min="1" max="1" width="9.140625" style="9"/>
    <col min="2" max="2" width="23.140625" customWidth="1"/>
    <col min="3" max="7" width="9.140625" customWidth="1"/>
    <col min="8" max="9" width="9.140625" style="7" customWidth="1"/>
    <col min="10" max="10" width="9.140625" style="7"/>
    <col min="11" max="11" width="12.140625" style="7" customWidth="1"/>
  </cols>
  <sheetData>
    <row r="1" spans="1:11" x14ac:dyDescent="0.25">
      <c r="B1" t="s">
        <v>0</v>
      </c>
      <c r="C1" t="s">
        <v>76</v>
      </c>
      <c r="D1" t="s">
        <v>77</v>
      </c>
      <c r="E1" t="s">
        <v>86</v>
      </c>
      <c r="F1" t="s">
        <v>73</v>
      </c>
      <c r="G1" t="s">
        <v>74</v>
      </c>
      <c r="H1" s="7" t="s">
        <v>83</v>
      </c>
      <c r="I1" s="7" t="s">
        <v>84</v>
      </c>
      <c r="J1" s="7" t="s">
        <v>85</v>
      </c>
      <c r="K1" s="7" t="s">
        <v>87</v>
      </c>
    </row>
    <row r="2" spans="1:11" x14ac:dyDescent="0.25">
      <c r="A2" s="9">
        <v>1</v>
      </c>
      <c r="B2" t="s">
        <v>66</v>
      </c>
      <c r="C2">
        <f>'Corsi EVEN'!H8+'Corsi PP'!H8+'Corsi SH'!H8</f>
        <v>4186</v>
      </c>
      <c r="D2">
        <f>'Corsi EVEN'!I8+'Corsi PP'!I8+'Corsi SH'!I8</f>
        <v>4828</v>
      </c>
      <c r="E2">
        <f t="shared" ref="E2:E31" si="0">C2+D2</f>
        <v>9014</v>
      </c>
      <c r="F2">
        <f>'Corsi EVEN'!E8+'Corsi PP'!E8+'Corsi SH'!E8</f>
        <v>226</v>
      </c>
      <c r="G2">
        <f>'Corsi EVEN'!F8+'Corsi PP'!F8+'Corsi SH'!F8</f>
        <v>202</v>
      </c>
      <c r="H2" s="7">
        <f t="shared" ref="H2:H31" si="1">C2/(C2+D2)</f>
        <v>0.46438872864433106</v>
      </c>
      <c r="I2" s="7">
        <f t="shared" ref="I2:I31" si="2">F2/C2</f>
        <v>5.3989488772097464E-2</v>
      </c>
      <c r="J2" s="7">
        <f t="shared" ref="J2:J31" si="3">G2/D2</f>
        <v>4.1839270919635463E-2</v>
      </c>
      <c r="K2" s="7">
        <f t="shared" ref="K2:K31" si="4">I2-J2</f>
        <v>1.2150217852462002E-2</v>
      </c>
    </row>
    <row r="3" spans="1:11" x14ac:dyDescent="0.25">
      <c r="A3" s="9">
        <f t="shared" ref="A3:A31" si="5">1+A2</f>
        <v>2</v>
      </c>
      <c r="B3" t="s">
        <v>51</v>
      </c>
      <c r="C3">
        <f>'Corsi EVEN'!H2+'Corsi PP'!H2+'Corsi SH'!H2</f>
        <v>4603</v>
      </c>
      <c r="D3">
        <f>'Corsi EVEN'!I2+'Corsi PP'!I2+'Corsi SH'!I2</f>
        <v>4558</v>
      </c>
      <c r="E3">
        <f t="shared" si="0"/>
        <v>9161</v>
      </c>
      <c r="F3">
        <f>'Corsi EVEN'!E2+'Corsi PP'!E2+'Corsi SH'!E2</f>
        <v>253</v>
      </c>
      <c r="G3">
        <f>'Corsi EVEN'!F2+'Corsi PP'!F2+'Corsi SH'!F2</f>
        <v>197</v>
      </c>
      <c r="H3" s="7">
        <f t="shared" si="1"/>
        <v>0.50245606374849905</v>
      </c>
      <c r="I3" s="7">
        <f t="shared" si="2"/>
        <v>5.4964153812730829E-2</v>
      </c>
      <c r="J3" s="7">
        <f t="shared" si="3"/>
        <v>4.322071083808688E-2</v>
      </c>
      <c r="K3" s="7">
        <f t="shared" si="4"/>
        <v>1.1743442974643949E-2</v>
      </c>
    </row>
    <row r="4" spans="1:11" x14ac:dyDescent="0.25">
      <c r="A4" s="9">
        <f t="shared" si="5"/>
        <v>3</v>
      </c>
      <c r="B4" t="s">
        <v>45</v>
      </c>
      <c r="C4">
        <f>'Corsi EVEN'!H3+'Corsi PP'!H3+'Corsi SH'!H3</f>
        <v>4752</v>
      </c>
      <c r="D4">
        <f>'Corsi EVEN'!I3+'Corsi PP'!I3+'Corsi SH'!I3</f>
        <v>4173</v>
      </c>
      <c r="E4">
        <f t="shared" si="0"/>
        <v>8925</v>
      </c>
      <c r="F4">
        <f>'Corsi EVEN'!E3+'Corsi PP'!E3+'Corsi SH'!E3</f>
        <v>239</v>
      </c>
      <c r="G4">
        <f>'Corsi EVEN'!F3+'Corsi PP'!F3+'Corsi SH'!F3</f>
        <v>162</v>
      </c>
      <c r="H4" s="7">
        <f t="shared" si="1"/>
        <v>0.53243697478991592</v>
      </c>
      <c r="I4" s="7">
        <f t="shared" si="2"/>
        <v>5.0294612794612795E-2</v>
      </c>
      <c r="J4" s="7">
        <f t="shared" si="3"/>
        <v>3.8820992092020126E-2</v>
      </c>
      <c r="K4" s="7">
        <f t="shared" si="4"/>
        <v>1.1473620702592668E-2</v>
      </c>
    </row>
    <row r="5" spans="1:11" x14ac:dyDescent="0.25">
      <c r="A5" s="9">
        <f t="shared" si="5"/>
        <v>4</v>
      </c>
      <c r="B5" s="8" t="s">
        <v>60</v>
      </c>
      <c r="C5">
        <f>'Corsi EVEN'!H24+'Corsi PP'!H24+'Corsi SH'!H24</f>
        <v>4330</v>
      </c>
      <c r="D5">
        <f>'Corsi EVEN'!I24+'Corsi PP'!I24+'Corsi SH'!I24</f>
        <v>4442</v>
      </c>
      <c r="E5">
        <f t="shared" si="0"/>
        <v>8772</v>
      </c>
      <c r="F5">
        <f>'Corsi EVEN'!E24+'Corsi PP'!E24+'Corsi SH'!E24</f>
        <v>228</v>
      </c>
      <c r="G5">
        <f>'Corsi EVEN'!F24+'Corsi PP'!F24+'Corsi SH'!F24</f>
        <v>198</v>
      </c>
      <c r="H5" s="7">
        <f t="shared" si="1"/>
        <v>0.4936160510715914</v>
      </c>
      <c r="I5" s="7">
        <f t="shared" si="2"/>
        <v>5.2655889145496536E-2</v>
      </c>
      <c r="J5" s="7">
        <f t="shared" si="3"/>
        <v>4.4574515983791085E-2</v>
      </c>
      <c r="K5" s="7">
        <f t="shared" si="4"/>
        <v>8.0813731617054504E-3</v>
      </c>
    </row>
    <row r="6" spans="1:11" x14ac:dyDescent="0.25">
      <c r="A6" s="9">
        <f t="shared" si="5"/>
        <v>5</v>
      </c>
      <c r="B6" t="s">
        <v>69</v>
      </c>
      <c r="C6">
        <f>'Corsi EVEN'!H28+'Corsi PP'!H28+'Corsi SH'!H28</f>
        <v>4127</v>
      </c>
      <c r="D6">
        <f>'Corsi EVEN'!I28+'Corsi PP'!I28+'Corsi SH'!I28</f>
        <v>5415</v>
      </c>
      <c r="E6">
        <f t="shared" si="0"/>
        <v>9542</v>
      </c>
      <c r="F6">
        <f>'Corsi EVEN'!E28+'Corsi PP'!E28+'Corsi SH'!E28</f>
        <v>208</v>
      </c>
      <c r="G6">
        <f>'Corsi EVEN'!F28+'Corsi PP'!F28+'Corsi SH'!F28</f>
        <v>239</v>
      </c>
      <c r="H6" s="7">
        <f t="shared" si="1"/>
        <v>0.4325089079857472</v>
      </c>
      <c r="I6" s="7">
        <f t="shared" si="2"/>
        <v>5.0399806154591713E-2</v>
      </c>
      <c r="J6" s="7">
        <f t="shared" si="3"/>
        <v>4.4136657433056323E-2</v>
      </c>
      <c r="K6" s="7">
        <f t="shared" si="4"/>
        <v>6.2631487215353901E-3</v>
      </c>
    </row>
    <row r="7" spans="1:11" x14ac:dyDescent="0.25">
      <c r="A7" s="9">
        <f t="shared" si="5"/>
        <v>6</v>
      </c>
      <c r="B7" t="s">
        <v>49</v>
      </c>
      <c r="C7">
        <f>'Corsi EVEN'!H27+'Corsi PP'!H27+'Corsi SH'!H27</f>
        <v>4361</v>
      </c>
      <c r="D7">
        <f>'Corsi EVEN'!I27+'Corsi PP'!I27+'Corsi SH'!I27</f>
        <v>4421</v>
      </c>
      <c r="E7">
        <f t="shared" si="0"/>
        <v>8782</v>
      </c>
      <c r="F7">
        <f>'Corsi EVEN'!E27+'Corsi PP'!E27+'Corsi SH'!E27</f>
        <v>218</v>
      </c>
      <c r="G7">
        <f>'Corsi EVEN'!F27+'Corsi PP'!F27+'Corsi SH'!F27</f>
        <v>194</v>
      </c>
      <c r="H7" s="7">
        <f t="shared" si="1"/>
        <v>0.49658392165793669</v>
      </c>
      <c r="I7" s="7">
        <f t="shared" si="2"/>
        <v>4.9988534739738591E-2</v>
      </c>
      <c r="J7" s="7">
        <f t="shared" si="3"/>
        <v>4.3881474779461659E-2</v>
      </c>
      <c r="K7" s="7">
        <f t="shared" si="4"/>
        <v>6.1070599602769324E-3</v>
      </c>
    </row>
    <row r="8" spans="1:11" x14ac:dyDescent="0.25">
      <c r="A8" s="9">
        <f t="shared" si="5"/>
        <v>7</v>
      </c>
      <c r="B8" t="s">
        <v>43</v>
      </c>
      <c r="C8">
        <f>'Corsi EVEN'!H26+'Corsi PP'!H26+'Corsi SH'!H26</f>
        <v>4552</v>
      </c>
      <c r="D8">
        <f>'Corsi EVEN'!I26+'Corsi PP'!I26+'Corsi SH'!I26</f>
        <v>4077</v>
      </c>
      <c r="E8">
        <f t="shared" si="0"/>
        <v>8629</v>
      </c>
      <c r="F8">
        <f>'Corsi EVEN'!E26+'Corsi PP'!E26+'Corsi SH'!E26</f>
        <v>226</v>
      </c>
      <c r="G8">
        <f>'Corsi EVEN'!F26+'Corsi PP'!F26+'Corsi SH'!F26</f>
        <v>179</v>
      </c>
      <c r="H8" s="7">
        <f t="shared" si="1"/>
        <v>0.52752346737744815</v>
      </c>
      <c r="I8" s="7">
        <f t="shared" si="2"/>
        <v>4.9648506151142358E-2</v>
      </c>
      <c r="J8" s="7">
        <f t="shared" si="3"/>
        <v>4.390483198430218E-2</v>
      </c>
      <c r="K8" s="7">
        <f t="shared" si="4"/>
        <v>5.7436741668401778E-3</v>
      </c>
    </row>
    <row r="9" spans="1:11" x14ac:dyDescent="0.25">
      <c r="A9" s="9">
        <f t="shared" si="5"/>
        <v>8</v>
      </c>
      <c r="B9" t="s">
        <v>63</v>
      </c>
      <c r="C9">
        <f>'Corsi EVEN'!H16+'Corsi PP'!H16+'Corsi SH'!H16</f>
        <v>4359</v>
      </c>
      <c r="D9">
        <f>'Corsi EVEN'!I16+'Corsi PP'!I16+'Corsi SH'!I16</f>
        <v>4912</v>
      </c>
      <c r="E9">
        <f t="shared" si="0"/>
        <v>9271</v>
      </c>
      <c r="F9">
        <f>'Corsi EVEN'!E16+'Corsi PP'!E16+'Corsi SH'!E16</f>
        <v>193</v>
      </c>
      <c r="G9">
        <f>'Corsi EVEN'!F16+'Corsi PP'!F16+'Corsi SH'!F16</f>
        <v>192</v>
      </c>
      <c r="H9" s="7">
        <f t="shared" si="1"/>
        <v>0.47017581706396289</v>
      </c>
      <c r="I9" s="7">
        <f t="shared" si="2"/>
        <v>4.4276210139940354E-2</v>
      </c>
      <c r="J9" s="7">
        <f t="shared" si="3"/>
        <v>3.9087947882736153E-2</v>
      </c>
      <c r="K9" s="7">
        <f t="shared" si="4"/>
        <v>5.1882622572042014E-3</v>
      </c>
    </row>
    <row r="10" spans="1:11" x14ac:dyDescent="0.25">
      <c r="A10" s="9">
        <f t="shared" si="5"/>
        <v>9</v>
      </c>
      <c r="B10" t="s">
        <v>65</v>
      </c>
      <c r="C10">
        <f>'Corsi EVEN'!H30+'Corsi PP'!H30+'Corsi SH'!H30</f>
        <v>4430</v>
      </c>
      <c r="D10">
        <f>'Corsi EVEN'!I30+'Corsi PP'!I30+'Corsi SH'!I30</f>
        <v>4904</v>
      </c>
      <c r="E10">
        <f t="shared" si="0"/>
        <v>9334</v>
      </c>
      <c r="F10">
        <f>'Corsi EVEN'!E30+'Corsi PP'!E30+'Corsi SH'!E30</f>
        <v>215</v>
      </c>
      <c r="G10">
        <f>'Corsi EVEN'!F30+'Corsi PP'!F30+'Corsi SH'!F30</f>
        <v>222</v>
      </c>
      <c r="H10" s="7">
        <f t="shared" si="1"/>
        <v>0.47460895650310692</v>
      </c>
      <c r="I10" s="7">
        <f t="shared" si="2"/>
        <v>4.8532731376975169E-2</v>
      </c>
      <c r="J10" s="7">
        <f t="shared" si="3"/>
        <v>4.5269168026101141E-2</v>
      </c>
      <c r="K10" s="7">
        <f t="shared" si="4"/>
        <v>3.2635633508740283E-3</v>
      </c>
    </row>
    <row r="11" spans="1:11" x14ac:dyDescent="0.25">
      <c r="A11" s="9">
        <f t="shared" si="5"/>
        <v>10</v>
      </c>
      <c r="B11" t="s">
        <v>62</v>
      </c>
      <c r="C11">
        <f>'Corsi EVEN'!H15+'Corsi PP'!H15+'Corsi SH'!H15</f>
        <v>4033</v>
      </c>
      <c r="D11">
        <f>'Corsi EVEN'!I15+'Corsi PP'!I15+'Corsi SH'!I15</f>
        <v>4209</v>
      </c>
      <c r="E11">
        <f t="shared" si="0"/>
        <v>8242</v>
      </c>
      <c r="F11">
        <f>'Corsi EVEN'!E15+'Corsi PP'!E15+'Corsi SH'!E15</f>
        <v>187</v>
      </c>
      <c r="G11">
        <f>'Corsi EVEN'!F15+'Corsi PP'!F15+'Corsi SH'!F15</f>
        <v>183</v>
      </c>
      <c r="H11" s="7">
        <f t="shared" si="1"/>
        <v>0.48932297985925743</v>
      </c>
      <c r="I11" s="7">
        <f t="shared" si="2"/>
        <v>4.6367468385817012E-2</v>
      </c>
      <c r="J11" s="7">
        <f t="shared" si="3"/>
        <v>4.3478260869565216E-2</v>
      </c>
      <c r="K11" s="7">
        <f t="shared" si="4"/>
        <v>2.8892075162517961E-3</v>
      </c>
    </row>
    <row r="12" spans="1:11" x14ac:dyDescent="0.25">
      <c r="A12" s="9">
        <f t="shared" si="5"/>
        <v>11</v>
      </c>
      <c r="B12" t="s">
        <v>56</v>
      </c>
      <c r="C12">
        <f>'Corsi EVEN'!H9+'Corsi PP'!H9+'Corsi SH'!H9</f>
        <v>4349</v>
      </c>
      <c r="D12">
        <f>'Corsi EVEN'!I9+'Corsi PP'!I9+'Corsi SH'!I9</f>
        <v>4295</v>
      </c>
      <c r="E12">
        <f t="shared" si="0"/>
        <v>8644</v>
      </c>
      <c r="F12">
        <f>'Corsi EVEN'!E9+'Corsi PP'!E9+'Corsi SH'!E9</f>
        <v>214</v>
      </c>
      <c r="G12">
        <f>'Corsi EVEN'!F9+'Corsi PP'!F9+'Corsi SH'!F9</f>
        <v>199</v>
      </c>
      <c r="H12" s="7">
        <f t="shared" si="1"/>
        <v>0.50312355391022678</v>
      </c>
      <c r="I12" s="7">
        <f t="shared" si="2"/>
        <v>4.9206714187169466E-2</v>
      </c>
      <c r="J12" s="7">
        <f t="shared" si="3"/>
        <v>4.6332945285215366E-2</v>
      </c>
      <c r="K12" s="7">
        <f t="shared" si="4"/>
        <v>2.8737689019541005E-3</v>
      </c>
    </row>
    <row r="13" spans="1:11" x14ac:dyDescent="0.25">
      <c r="A13" s="9">
        <f t="shared" si="5"/>
        <v>12</v>
      </c>
      <c r="B13" t="s">
        <v>42</v>
      </c>
      <c r="C13">
        <f>'Corsi EVEN'!H25+'Corsi PP'!H25+'Corsi SH'!H25</f>
        <v>5275</v>
      </c>
      <c r="D13">
        <f>'Corsi EVEN'!I25+'Corsi PP'!I25+'Corsi SH'!I25</f>
        <v>4396</v>
      </c>
      <c r="E13">
        <f t="shared" si="0"/>
        <v>9671</v>
      </c>
      <c r="F13">
        <f>'Corsi EVEN'!E25+'Corsi PP'!E25+'Corsi SH'!E25</f>
        <v>224</v>
      </c>
      <c r="G13">
        <f>'Corsi EVEN'!F25+'Corsi PP'!F25+'Corsi SH'!F25</f>
        <v>183</v>
      </c>
      <c r="H13" s="7">
        <f t="shared" si="1"/>
        <v>0.54544514527970223</v>
      </c>
      <c r="I13" s="7">
        <f t="shared" si="2"/>
        <v>4.2464454976303315E-2</v>
      </c>
      <c r="J13" s="7">
        <f t="shared" si="3"/>
        <v>4.1628753412192902E-2</v>
      </c>
      <c r="K13" s="7">
        <f t="shared" si="4"/>
        <v>8.3570156411041235E-4</v>
      </c>
    </row>
    <row r="14" spans="1:11" x14ac:dyDescent="0.25">
      <c r="A14" s="9">
        <f t="shared" si="5"/>
        <v>13</v>
      </c>
      <c r="B14" t="s">
        <v>46</v>
      </c>
      <c r="C14">
        <f>'Corsi EVEN'!H20+'Corsi PP'!H20+'Corsi SH'!H20</f>
        <v>4856</v>
      </c>
      <c r="D14">
        <f>'Corsi EVEN'!I20+'Corsi PP'!I20+'Corsi SH'!I20</f>
        <v>4329</v>
      </c>
      <c r="E14">
        <f t="shared" si="0"/>
        <v>9185</v>
      </c>
      <c r="F14">
        <f>'Corsi EVEN'!E20+'Corsi PP'!E20+'Corsi SH'!E20</f>
        <v>204</v>
      </c>
      <c r="G14">
        <f>'Corsi EVEN'!F20+'Corsi PP'!F20+'Corsi SH'!F20</f>
        <v>179</v>
      </c>
      <c r="H14" s="7">
        <f t="shared" si="1"/>
        <v>0.52868807838867715</v>
      </c>
      <c r="I14" s="7">
        <f t="shared" si="2"/>
        <v>4.2009884678747944E-2</v>
      </c>
      <c r="J14" s="7">
        <f t="shared" si="3"/>
        <v>4.1349041349041347E-2</v>
      </c>
      <c r="K14" s="7">
        <f t="shared" si="4"/>
        <v>6.6084332970659659E-4</v>
      </c>
    </row>
    <row r="15" spans="1:11" x14ac:dyDescent="0.25">
      <c r="A15" s="9">
        <f t="shared" si="5"/>
        <v>14</v>
      </c>
      <c r="B15" t="s">
        <v>52</v>
      </c>
      <c r="C15">
        <f>'Corsi EVEN'!H10+'Corsi PP'!H10+'Corsi SH'!H10</f>
        <v>4813</v>
      </c>
      <c r="D15">
        <f>'Corsi EVEN'!I10+'Corsi PP'!I10+'Corsi SH'!I10</f>
        <v>4631</v>
      </c>
      <c r="E15">
        <f t="shared" si="0"/>
        <v>9444</v>
      </c>
      <c r="F15">
        <f>'Corsi EVEN'!E10+'Corsi PP'!E10+'Corsi SH'!E10</f>
        <v>215</v>
      </c>
      <c r="G15">
        <f>'Corsi EVEN'!F10+'Corsi PP'!F10+'Corsi SH'!F10</f>
        <v>208</v>
      </c>
      <c r="H15" s="7">
        <f t="shared" si="1"/>
        <v>0.50963574756459129</v>
      </c>
      <c r="I15" s="7">
        <f t="shared" si="2"/>
        <v>4.4670683565343858E-2</v>
      </c>
      <c r="J15" s="7">
        <f t="shared" si="3"/>
        <v>4.4914705247246813E-2</v>
      </c>
      <c r="K15" s="7">
        <f t="shared" si="4"/>
        <v>-2.4402168190295476E-4</v>
      </c>
    </row>
    <row r="16" spans="1:11" x14ac:dyDescent="0.25">
      <c r="A16" s="9">
        <f t="shared" si="5"/>
        <v>15</v>
      </c>
      <c r="B16" t="s">
        <v>41</v>
      </c>
      <c r="C16">
        <f>'Corsi EVEN'!H7+'Corsi PP'!H7+'Corsi SH'!H7</f>
        <v>4808</v>
      </c>
      <c r="D16">
        <f>'Corsi EVEN'!I7+'Corsi PP'!I7+'Corsi SH'!I7</f>
        <v>3974</v>
      </c>
      <c r="E16">
        <f t="shared" si="0"/>
        <v>8782</v>
      </c>
      <c r="F16">
        <f>'Corsi EVEN'!E7+'Corsi PP'!E7+'Corsi SH'!E7</f>
        <v>246</v>
      </c>
      <c r="G16">
        <f>'Corsi EVEN'!F7+'Corsi PP'!F7+'Corsi SH'!F7</f>
        <v>206</v>
      </c>
      <c r="H16" s="7">
        <f t="shared" si="1"/>
        <v>0.54748348895468002</v>
      </c>
      <c r="I16" s="7">
        <f t="shared" si="2"/>
        <v>5.1164725457570719E-2</v>
      </c>
      <c r="J16" s="7">
        <f t="shared" si="3"/>
        <v>5.1836940110719675E-2</v>
      </c>
      <c r="K16" s="7">
        <f t="shared" si="4"/>
        <v>-6.722146531489559E-4</v>
      </c>
    </row>
    <row r="17" spans="1:11" x14ac:dyDescent="0.25">
      <c r="A17" s="9">
        <f t="shared" si="5"/>
        <v>16</v>
      </c>
      <c r="B17" t="s">
        <v>59</v>
      </c>
      <c r="C17">
        <f>'Corsi EVEN'!H22+'Corsi PP'!H22+'Corsi SH'!H22</f>
        <v>4638</v>
      </c>
      <c r="D17">
        <f>'Corsi EVEN'!I22+'Corsi PP'!I22+'Corsi SH'!I22</f>
        <v>4513</v>
      </c>
      <c r="E17">
        <f t="shared" si="0"/>
        <v>9151</v>
      </c>
      <c r="F17">
        <f>'Corsi EVEN'!E22+'Corsi PP'!E22+'Corsi SH'!E22</f>
        <v>213</v>
      </c>
      <c r="G17">
        <f>'Corsi EVEN'!F22+'Corsi PP'!F22+'Corsi SH'!F22</f>
        <v>211</v>
      </c>
      <c r="H17" s="7">
        <f t="shared" si="1"/>
        <v>0.50682985466069286</v>
      </c>
      <c r="I17" s="7">
        <f t="shared" si="2"/>
        <v>4.5924967658473481E-2</v>
      </c>
      <c r="J17" s="7">
        <f t="shared" si="3"/>
        <v>4.6753822291158875E-2</v>
      </c>
      <c r="K17" s="7">
        <f t="shared" si="4"/>
        <v>-8.2885463268539405E-4</v>
      </c>
    </row>
    <row r="18" spans="1:11" x14ac:dyDescent="0.25">
      <c r="A18" s="9">
        <f t="shared" si="5"/>
        <v>17</v>
      </c>
      <c r="B18" t="s">
        <v>58</v>
      </c>
      <c r="C18">
        <f>'Corsi EVEN'!H17+'Corsi PP'!H17+'Corsi SH'!H17</f>
        <v>4161</v>
      </c>
      <c r="D18">
        <f>'Corsi EVEN'!I17+'Corsi PP'!I17+'Corsi SH'!I17</f>
        <v>4447</v>
      </c>
      <c r="E18">
        <f t="shared" si="0"/>
        <v>8608</v>
      </c>
      <c r="F18">
        <f>'Corsi EVEN'!E17+'Corsi PP'!E17+'Corsi SH'!E17</f>
        <v>204</v>
      </c>
      <c r="G18">
        <f>'Corsi EVEN'!F17+'Corsi PP'!F17+'Corsi SH'!F17</f>
        <v>223</v>
      </c>
      <c r="H18" s="7">
        <f t="shared" si="1"/>
        <v>0.48338754646840149</v>
      </c>
      <c r="I18" s="7">
        <f t="shared" si="2"/>
        <v>4.9026676279740444E-2</v>
      </c>
      <c r="J18" s="7">
        <f t="shared" si="3"/>
        <v>5.0146165954576119E-2</v>
      </c>
      <c r="K18" s="7">
        <f t="shared" si="4"/>
        <v>-1.1194896748356747E-3</v>
      </c>
    </row>
    <row r="19" spans="1:11" x14ac:dyDescent="0.25">
      <c r="A19" s="9">
        <f t="shared" si="5"/>
        <v>18</v>
      </c>
      <c r="B19" t="s">
        <v>64</v>
      </c>
      <c r="C19">
        <f>'Corsi EVEN'!H5+'Corsi PP'!H5+'Corsi SH'!H5</f>
        <v>4130</v>
      </c>
      <c r="D19">
        <f>'Corsi EVEN'!I5+'Corsi PP'!I5+'Corsi SH'!I5</f>
        <v>4669</v>
      </c>
      <c r="E19">
        <f t="shared" si="0"/>
        <v>8799</v>
      </c>
      <c r="F19">
        <f>'Corsi EVEN'!E5+'Corsi PP'!E5+'Corsi SH'!E5</f>
        <v>194</v>
      </c>
      <c r="G19">
        <f>'Corsi EVEN'!F5+'Corsi PP'!F5+'Corsi SH'!F5</f>
        <v>226</v>
      </c>
      <c r="H19" s="7">
        <f t="shared" si="1"/>
        <v>0.46937151949085121</v>
      </c>
      <c r="I19" s="7">
        <f t="shared" si="2"/>
        <v>4.6973365617433413E-2</v>
      </c>
      <c r="J19" s="7">
        <f t="shared" si="3"/>
        <v>4.8404369243949454E-2</v>
      </c>
      <c r="K19" s="7">
        <f t="shared" si="4"/>
        <v>-1.4310036265160406E-3</v>
      </c>
    </row>
    <row r="20" spans="1:11" x14ac:dyDescent="0.25">
      <c r="A20" s="9">
        <f t="shared" si="5"/>
        <v>19</v>
      </c>
      <c r="B20" t="s">
        <v>55</v>
      </c>
      <c r="C20">
        <f>'Corsi EVEN'!H23+'Corsi PP'!H23+'Corsi SH'!H23</f>
        <v>4607</v>
      </c>
      <c r="D20">
        <f>'Corsi EVEN'!I23+'Corsi PP'!I23+'Corsi SH'!I23</f>
        <v>4523</v>
      </c>
      <c r="E20">
        <f t="shared" si="0"/>
        <v>9130</v>
      </c>
      <c r="F20">
        <f>'Corsi EVEN'!E23+'Corsi PP'!E23+'Corsi SH'!E23</f>
        <v>201</v>
      </c>
      <c r="G20">
        <f>'Corsi EVEN'!F23+'Corsi PP'!F23+'Corsi SH'!F23</f>
        <v>206</v>
      </c>
      <c r="H20" s="7">
        <f t="shared" si="1"/>
        <v>0.50460021905805041</v>
      </c>
      <c r="I20" s="7">
        <f t="shared" si="2"/>
        <v>4.3629259822009984E-2</v>
      </c>
      <c r="J20" s="7">
        <f t="shared" si="3"/>
        <v>4.5544992261773158E-2</v>
      </c>
      <c r="K20" s="7">
        <f t="shared" si="4"/>
        <v>-1.9157324397631736E-3</v>
      </c>
    </row>
    <row r="21" spans="1:11" x14ac:dyDescent="0.25">
      <c r="A21" s="9">
        <f t="shared" si="5"/>
        <v>20</v>
      </c>
      <c r="B21" t="s">
        <v>48</v>
      </c>
      <c r="C21">
        <f>'Corsi EVEN'!H11+'Corsi PP'!H11+'Corsi SH'!H11</f>
        <v>4273</v>
      </c>
      <c r="D21">
        <f>'Corsi EVEN'!I11+'Corsi PP'!I11+'Corsi SH'!I11</f>
        <v>4102</v>
      </c>
      <c r="E21">
        <f t="shared" si="0"/>
        <v>8375</v>
      </c>
      <c r="F21">
        <f>'Corsi EVEN'!E11+'Corsi PP'!E11+'Corsi SH'!E11</f>
        <v>207</v>
      </c>
      <c r="G21">
        <f>'Corsi EVEN'!F11+'Corsi PP'!F11+'Corsi SH'!F11</f>
        <v>207</v>
      </c>
      <c r="H21" s="7">
        <f t="shared" si="1"/>
        <v>0.51020895522388054</v>
      </c>
      <c r="I21" s="7">
        <f t="shared" si="2"/>
        <v>4.8443716358530307E-2</v>
      </c>
      <c r="J21" s="7">
        <f t="shared" si="3"/>
        <v>5.0463188688444661E-2</v>
      </c>
      <c r="K21" s="7">
        <f t="shared" si="4"/>
        <v>-2.0194723299143541E-3</v>
      </c>
    </row>
    <row r="22" spans="1:11" x14ac:dyDescent="0.25">
      <c r="A22" s="9">
        <f t="shared" si="5"/>
        <v>21</v>
      </c>
      <c r="B22" t="s">
        <v>67</v>
      </c>
      <c r="C22">
        <f>'Corsi EVEN'!H12+'Corsi PP'!H12+'Corsi SH'!H12</f>
        <v>3970</v>
      </c>
      <c r="D22">
        <f>'Corsi EVEN'!I12+'Corsi PP'!I12+'Corsi SH'!I12</f>
        <v>4993</v>
      </c>
      <c r="E22">
        <f t="shared" si="0"/>
        <v>8963</v>
      </c>
      <c r="F22">
        <f>'Corsi EVEN'!E12+'Corsi PP'!E12+'Corsi SH'!E12</f>
        <v>189</v>
      </c>
      <c r="G22">
        <f>'Corsi EVEN'!F12+'Corsi PP'!F12+'Corsi SH'!F12</f>
        <v>250</v>
      </c>
      <c r="H22" s="7">
        <f t="shared" si="1"/>
        <v>0.44293205399977686</v>
      </c>
      <c r="I22" s="7">
        <f t="shared" si="2"/>
        <v>4.7607052896725441E-2</v>
      </c>
      <c r="J22" s="7">
        <f t="shared" si="3"/>
        <v>5.0070098137392348E-2</v>
      </c>
      <c r="K22" s="7">
        <f t="shared" si="4"/>
        <v>-2.4630452406669071E-3</v>
      </c>
    </row>
    <row r="23" spans="1:11" x14ac:dyDescent="0.25">
      <c r="A23" s="9">
        <f t="shared" si="5"/>
        <v>22</v>
      </c>
      <c r="B23" t="s">
        <v>44</v>
      </c>
      <c r="C23">
        <f>'Corsi EVEN'!H18+'Corsi PP'!H18+'Corsi SH'!H18</f>
        <v>3952</v>
      </c>
      <c r="D23">
        <f>'Corsi EVEN'!I18+'Corsi PP'!I18+'Corsi SH'!I18</f>
        <v>3572</v>
      </c>
      <c r="E23">
        <f t="shared" si="0"/>
        <v>7524</v>
      </c>
      <c r="F23">
        <f>'Corsi EVEN'!E18+'Corsi PP'!E18+'Corsi SH'!E18</f>
        <v>184</v>
      </c>
      <c r="G23">
        <f>'Corsi EVEN'!F18+'Corsi PP'!F18+'Corsi SH'!F18</f>
        <v>177</v>
      </c>
      <c r="H23" s="7">
        <f t="shared" si="1"/>
        <v>0.5252525252525253</v>
      </c>
      <c r="I23" s="7">
        <f t="shared" si="2"/>
        <v>4.6558704453441298E-2</v>
      </c>
      <c r="J23" s="7">
        <f t="shared" si="3"/>
        <v>4.9552071668533038E-2</v>
      </c>
      <c r="K23" s="7">
        <f t="shared" si="4"/>
        <v>-2.9933672150917398E-3</v>
      </c>
    </row>
    <row r="24" spans="1:11" x14ac:dyDescent="0.25">
      <c r="A24" s="9">
        <f t="shared" si="5"/>
        <v>23</v>
      </c>
      <c r="B24" t="s">
        <v>40</v>
      </c>
      <c r="C24">
        <f>'Corsi EVEN'!H14+'Corsi PP'!H14+'Corsi SH'!H14</f>
        <v>4959</v>
      </c>
      <c r="D24">
        <f>'Corsi EVEN'!I14+'Corsi PP'!I14+'Corsi SH'!I14</f>
        <v>3924</v>
      </c>
      <c r="E24">
        <f t="shared" si="0"/>
        <v>8883</v>
      </c>
      <c r="F24">
        <f>'Corsi EVEN'!E14+'Corsi PP'!E14+'Corsi SH'!E14</f>
        <v>186</v>
      </c>
      <c r="G24">
        <f>'Corsi EVEN'!F14+'Corsi PP'!F14+'Corsi SH'!F14</f>
        <v>160</v>
      </c>
      <c r="H24" s="7">
        <f t="shared" si="1"/>
        <v>0.55825734549138806</v>
      </c>
      <c r="I24" s="7">
        <f t="shared" si="2"/>
        <v>3.7507562008469449E-2</v>
      </c>
      <c r="J24" s="7">
        <f t="shared" si="3"/>
        <v>4.0774719673802244E-2</v>
      </c>
      <c r="K24" s="7">
        <f t="shared" si="4"/>
        <v>-3.2671576653327955E-3</v>
      </c>
    </row>
    <row r="25" spans="1:11" x14ac:dyDescent="0.25">
      <c r="A25" s="9">
        <f t="shared" si="5"/>
        <v>24</v>
      </c>
      <c r="B25" t="s">
        <v>50</v>
      </c>
      <c r="C25">
        <f>'Corsi EVEN'!H31+'Corsi PP'!H31+'Corsi SH'!H31</f>
        <v>4661</v>
      </c>
      <c r="D25">
        <f>'Corsi EVEN'!I31+'Corsi PP'!I31+'Corsi SH'!I31</f>
        <v>4630</v>
      </c>
      <c r="E25">
        <f t="shared" si="0"/>
        <v>9291</v>
      </c>
      <c r="F25">
        <f>'Corsi EVEN'!E31+'Corsi PP'!E31+'Corsi SH'!E31</f>
        <v>207</v>
      </c>
      <c r="G25">
        <f>'Corsi EVEN'!F31+'Corsi PP'!F31+'Corsi SH'!F31</f>
        <v>224</v>
      </c>
      <c r="H25" s="7">
        <f t="shared" si="1"/>
        <v>0.50166828113227857</v>
      </c>
      <c r="I25" s="7">
        <f t="shared" si="2"/>
        <v>4.441107058571122E-2</v>
      </c>
      <c r="J25" s="7">
        <f t="shared" si="3"/>
        <v>4.838012958963283E-2</v>
      </c>
      <c r="K25" s="7">
        <f t="shared" si="4"/>
        <v>-3.96905900392161E-3</v>
      </c>
    </row>
    <row r="26" spans="1:11" x14ac:dyDescent="0.25">
      <c r="A26" s="9">
        <f t="shared" si="5"/>
        <v>25</v>
      </c>
      <c r="B26" t="s">
        <v>47</v>
      </c>
      <c r="C26">
        <f>'Corsi EVEN'!H29+'Corsi PP'!H29+'Corsi SH'!H29</f>
        <v>4719</v>
      </c>
      <c r="D26">
        <f>'Corsi EVEN'!I29+'Corsi PP'!I29+'Corsi SH'!I29</f>
        <v>4372</v>
      </c>
      <c r="E26">
        <f t="shared" si="0"/>
        <v>9091</v>
      </c>
      <c r="F26">
        <f>'Corsi EVEN'!E29+'Corsi PP'!E29+'Corsi SH'!E29</f>
        <v>189</v>
      </c>
      <c r="G26">
        <f>'Corsi EVEN'!F29+'Corsi PP'!F29+'Corsi SH'!F29</f>
        <v>196</v>
      </c>
      <c r="H26" s="7">
        <f t="shared" si="1"/>
        <v>0.51908480915190847</v>
      </c>
      <c r="I26" s="7">
        <f t="shared" si="2"/>
        <v>4.0050858232676415E-2</v>
      </c>
      <c r="J26" s="7">
        <f t="shared" si="3"/>
        <v>4.483074107959744E-2</v>
      </c>
      <c r="K26" s="7">
        <f t="shared" si="4"/>
        <v>-4.7798828469210256E-3</v>
      </c>
    </row>
    <row r="27" spans="1:11" x14ac:dyDescent="0.25">
      <c r="A27" s="9">
        <f t="shared" si="5"/>
        <v>26</v>
      </c>
      <c r="B27" t="s">
        <v>57</v>
      </c>
      <c r="C27">
        <f>'Corsi EVEN'!H6+'Corsi PP'!H6+'Corsi SH'!H6</f>
        <v>4851</v>
      </c>
      <c r="D27">
        <f>'Corsi EVEN'!I6+'Corsi PP'!I6+'Corsi SH'!I6</f>
        <v>4555</v>
      </c>
      <c r="E27">
        <f t="shared" si="0"/>
        <v>9406</v>
      </c>
      <c r="F27">
        <f>'Corsi EVEN'!E6+'Corsi PP'!E6+'Corsi SH'!E6</f>
        <v>194</v>
      </c>
      <c r="G27">
        <f>'Corsi EVEN'!F6+'Corsi PP'!F6+'Corsi SH'!F6</f>
        <v>208</v>
      </c>
      <c r="H27" s="7">
        <f t="shared" si="1"/>
        <v>0.51573463746544757</v>
      </c>
      <c r="I27" s="7">
        <f t="shared" si="2"/>
        <v>3.9991754277468566E-2</v>
      </c>
      <c r="J27" s="7">
        <f t="shared" si="3"/>
        <v>4.5664105378704717E-2</v>
      </c>
      <c r="K27" s="7">
        <f t="shared" si="4"/>
        <v>-5.6723511012361505E-3</v>
      </c>
    </row>
    <row r="28" spans="1:11" x14ac:dyDescent="0.25">
      <c r="A28" s="9">
        <f t="shared" si="5"/>
        <v>27</v>
      </c>
      <c r="B28" t="s">
        <v>61</v>
      </c>
      <c r="C28">
        <f>'Corsi EVEN'!H19+'Corsi PP'!H19+'Corsi SH'!H19</f>
        <v>4618</v>
      </c>
      <c r="D28">
        <f>'Corsi EVEN'!I19+'Corsi PP'!I19+'Corsi SH'!I19</f>
        <v>4642</v>
      </c>
      <c r="E28">
        <f t="shared" si="0"/>
        <v>9260</v>
      </c>
      <c r="F28">
        <f>'Corsi EVEN'!E19+'Corsi PP'!E19+'Corsi SH'!E19</f>
        <v>203</v>
      </c>
      <c r="G28">
        <f>'Corsi EVEN'!F19+'Corsi PP'!F19+'Corsi SH'!F19</f>
        <v>244</v>
      </c>
      <c r="H28" s="7">
        <f t="shared" si="1"/>
        <v>0.49870410367170626</v>
      </c>
      <c r="I28" s="7">
        <f t="shared" si="2"/>
        <v>4.3958423559982675E-2</v>
      </c>
      <c r="J28" s="7">
        <f t="shared" si="3"/>
        <v>5.2563550193881946E-2</v>
      </c>
      <c r="K28" s="7">
        <f t="shared" si="4"/>
        <v>-8.605126633899271E-3</v>
      </c>
    </row>
    <row r="29" spans="1:11" x14ac:dyDescent="0.25">
      <c r="A29" s="9">
        <f t="shared" si="5"/>
        <v>28</v>
      </c>
      <c r="B29" t="s">
        <v>68</v>
      </c>
      <c r="C29">
        <f>'Corsi EVEN'!H4+'Corsi PP'!H4+'Corsi SH'!H4</f>
        <v>3799</v>
      </c>
      <c r="D29">
        <f>'Corsi EVEN'!I4+'Corsi PP'!I4+'Corsi SH'!I4</f>
        <v>5032</v>
      </c>
      <c r="E29">
        <f t="shared" si="0"/>
        <v>8831</v>
      </c>
      <c r="F29">
        <f>'Corsi EVEN'!E4+'Corsi PP'!E4+'Corsi SH'!E4</f>
        <v>137</v>
      </c>
      <c r="G29">
        <f>'Corsi EVEN'!F4+'Corsi PP'!F4+'Corsi SH'!F4</f>
        <v>227</v>
      </c>
      <c r="H29" s="7">
        <f t="shared" si="1"/>
        <v>0.43018910655644887</v>
      </c>
      <c r="I29" s="7">
        <f t="shared" si="2"/>
        <v>3.6062121610950251E-2</v>
      </c>
      <c r="J29" s="7">
        <f t="shared" si="3"/>
        <v>4.511128775834658E-2</v>
      </c>
      <c r="K29" s="7">
        <f t="shared" si="4"/>
        <v>-9.0491661473963286E-3</v>
      </c>
    </row>
    <row r="30" spans="1:11" x14ac:dyDescent="0.25">
      <c r="A30" s="9">
        <f t="shared" si="5"/>
        <v>29</v>
      </c>
      <c r="B30" t="s">
        <v>53</v>
      </c>
      <c r="C30">
        <f>'Corsi EVEN'!H21+'Corsi PP'!H21+'Corsi SH'!H21</f>
        <v>4967</v>
      </c>
      <c r="D30">
        <f>'Corsi EVEN'!I21+'Corsi PP'!I21+'Corsi SH'!I21</f>
        <v>4671</v>
      </c>
      <c r="E30">
        <f t="shared" si="0"/>
        <v>9638</v>
      </c>
      <c r="F30">
        <f>'Corsi EVEN'!E21+'Corsi PP'!E21+'Corsi SH'!E21</f>
        <v>216</v>
      </c>
      <c r="G30">
        <f>'Corsi EVEN'!F21+'Corsi PP'!F21+'Corsi SH'!F21</f>
        <v>247</v>
      </c>
      <c r="H30" s="7">
        <f t="shared" si="1"/>
        <v>0.5153558829632704</v>
      </c>
      <c r="I30" s="7">
        <f t="shared" si="2"/>
        <v>4.3487014294342659E-2</v>
      </c>
      <c r="J30" s="7">
        <f t="shared" si="3"/>
        <v>5.287946906444016E-2</v>
      </c>
      <c r="K30" s="7">
        <f t="shared" si="4"/>
        <v>-9.3924547700975011E-3</v>
      </c>
    </row>
    <row r="31" spans="1:11" x14ac:dyDescent="0.25">
      <c r="A31" s="9">
        <f t="shared" si="5"/>
        <v>30</v>
      </c>
      <c r="B31" t="s">
        <v>54</v>
      </c>
      <c r="C31">
        <f>'Corsi EVEN'!H13+'Corsi PP'!H13+'Corsi SH'!H13</f>
        <v>4384</v>
      </c>
      <c r="D31">
        <f>'Corsi EVEN'!I13+'Corsi PP'!I13+'Corsi SH'!I13</f>
        <v>4314</v>
      </c>
      <c r="E31">
        <f t="shared" si="0"/>
        <v>8698</v>
      </c>
      <c r="F31">
        <f>'Corsi EVEN'!E13+'Corsi PP'!E13+'Corsi SH'!E13</f>
        <v>180</v>
      </c>
      <c r="G31">
        <f>'Corsi EVEN'!F13+'Corsi PP'!F13+'Corsi SH'!F13</f>
        <v>251</v>
      </c>
      <c r="H31" s="7">
        <f t="shared" si="1"/>
        <v>0.5040239135433433</v>
      </c>
      <c r="I31" s="7">
        <f t="shared" si="2"/>
        <v>4.105839416058394E-2</v>
      </c>
      <c r="J31" s="7">
        <f t="shared" si="3"/>
        <v>5.8182661103384332E-2</v>
      </c>
      <c r="K31" s="7">
        <f t="shared" si="4"/>
        <v>-1.7124266942800392E-2</v>
      </c>
    </row>
  </sheetData>
  <sortState ref="A2:K31">
    <sortCondition descending="1" ref="K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I12" sqref="I12"/>
    </sheetView>
  </sheetViews>
  <sheetFormatPr defaultRowHeight="15" x14ac:dyDescent="0.25"/>
  <cols>
    <col min="6" max="6" width="17.28515625" customWidth="1"/>
    <col min="7" max="7" width="24.140625" customWidth="1"/>
  </cols>
  <sheetData>
    <row r="1" spans="1:7" ht="45" x14ac:dyDescent="0.25">
      <c r="A1" s="3" t="s">
        <v>88</v>
      </c>
      <c r="B1" s="4" t="s">
        <v>89</v>
      </c>
      <c r="C1" s="4" t="s">
        <v>6</v>
      </c>
      <c r="D1" s="4" t="s">
        <v>90</v>
      </c>
      <c r="E1" s="4" t="s">
        <v>91</v>
      </c>
      <c r="F1" s="10" t="s">
        <v>92</v>
      </c>
      <c r="G1" s="6" t="s">
        <v>93</v>
      </c>
    </row>
    <row r="2" spans="1:7" x14ac:dyDescent="0.25">
      <c r="A2" s="5" t="s">
        <v>10</v>
      </c>
      <c r="B2" s="11">
        <v>111</v>
      </c>
      <c r="C2" s="1">
        <v>146</v>
      </c>
      <c r="D2" s="1">
        <v>262</v>
      </c>
      <c r="E2" s="1">
        <v>393</v>
      </c>
      <c r="F2" s="12">
        <f t="shared" ref="F2:F31" si="0">B2/C2</f>
        <v>0.76027397260273977</v>
      </c>
      <c r="G2" s="7">
        <f t="shared" ref="G2:G31" si="1">D2/E2</f>
        <v>0.66666666666666663</v>
      </c>
    </row>
    <row r="3" spans="1:7" x14ac:dyDescent="0.25">
      <c r="A3" s="5" t="s">
        <v>19</v>
      </c>
      <c r="B3" s="11">
        <v>95</v>
      </c>
      <c r="C3" s="1">
        <v>172</v>
      </c>
      <c r="D3" s="1">
        <v>212</v>
      </c>
      <c r="E3" s="1">
        <v>447</v>
      </c>
      <c r="F3" s="12">
        <f t="shared" si="0"/>
        <v>0.55232558139534882</v>
      </c>
      <c r="G3" s="7">
        <f t="shared" si="1"/>
        <v>0.47427293064876958</v>
      </c>
    </row>
    <row r="4" spans="1:7" x14ac:dyDescent="0.25">
      <c r="A4" s="5" t="s">
        <v>25</v>
      </c>
      <c r="B4" s="11">
        <v>166</v>
      </c>
      <c r="C4" s="1">
        <v>187</v>
      </c>
      <c r="D4" s="1">
        <v>394</v>
      </c>
      <c r="E4" s="1">
        <v>501</v>
      </c>
      <c r="F4" s="12">
        <f t="shared" si="0"/>
        <v>0.88770053475935828</v>
      </c>
      <c r="G4" s="7">
        <f t="shared" si="1"/>
        <v>0.78642714570858285</v>
      </c>
    </row>
    <row r="5" spans="1:7" x14ac:dyDescent="0.25">
      <c r="A5" s="5" t="s">
        <v>18</v>
      </c>
      <c r="B5" s="11">
        <v>139</v>
      </c>
      <c r="C5" s="1">
        <v>191</v>
      </c>
      <c r="D5" s="1">
        <v>362</v>
      </c>
      <c r="E5" s="1">
        <v>515</v>
      </c>
      <c r="F5" s="12">
        <f t="shared" si="0"/>
        <v>0.72774869109947649</v>
      </c>
      <c r="G5" s="7">
        <f t="shared" si="1"/>
        <v>0.70291262135922328</v>
      </c>
    </row>
    <row r="6" spans="1:7" x14ac:dyDescent="0.25">
      <c r="A6" s="5" t="s">
        <v>13</v>
      </c>
      <c r="B6" s="11">
        <v>88</v>
      </c>
      <c r="C6" s="1">
        <v>194</v>
      </c>
      <c r="D6" s="1">
        <v>205</v>
      </c>
      <c r="E6" s="1">
        <v>534</v>
      </c>
      <c r="F6" s="12">
        <f t="shared" si="0"/>
        <v>0.45360824742268041</v>
      </c>
      <c r="G6" s="7">
        <f t="shared" si="1"/>
        <v>0.38389513108614232</v>
      </c>
    </row>
    <row r="7" spans="1:7" x14ac:dyDescent="0.25">
      <c r="A7" s="5" t="s">
        <v>36</v>
      </c>
      <c r="B7" s="11">
        <v>110</v>
      </c>
      <c r="C7" s="1">
        <v>196</v>
      </c>
      <c r="D7" s="1">
        <v>219</v>
      </c>
      <c r="E7" s="1">
        <v>515</v>
      </c>
      <c r="F7" s="12">
        <f t="shared" si="0"/>
        <v>0.56122448979591832</v>
      </c>
      <c r="G7" s="7">
        <f t="shared" si="1"/>
        <v>0.42524271844660194</v>
      </c>
    </row>
    <row r="8" spans="1:7" x14ac:dyDescent="0.25">
      <c r="A8" s="5" t="s">
        <v>23</v>
      </c>
      <c r="B8" s="11">
        <v>64</v>
      </c>
      <c r="C8" s="1">
        <v>198</v>
      </c>
      <c r="D8" s="1">
        <v>147</v>
      </c>
      <c r="E8" s="1">
        <v>542</v>
      </c>
      <c r="F8" s="12">
        <f t="shared" si="0"/>
        <v>0.32323232323232326</v>
      </c>
      <c r="G8" s="7">
        <f t="shared" si="1"/>
        <v>0.27121771217712176</v>
      </c>
    </row>
    <row r="9" spans="1:7" x14ac:dyDescent="0.25">
      <c r="A9" s="5" t="s">
        <v>20</v>
      </c>
      <c r="B9" s="11">
        <v>127</v>
      </c>
      <c r="C9" s="1">
        <v>201</v>
      </c>
      <c r="D9" s="1">
        <v>290</v>
      </c>
      <c r="E9" s="1">
        <v>539</v>
      </c>
      <c r="F9" s="12">
        <f t="shared" si="0"/>
        <v>0.63184079601990051</v>
      </c>
      <c r="G9" s="7">
        <f t="shared" si="1"/>
        <v>0.53803339517625237</v>
      </c>
    </row>
    <row r="10" spans="1:7" x14ac:dyDescent="0.25">
      <c r="A10" s="5" t="s">
        <v>11</v>
      </c>
      <c r="B10" s="11">
        <v>155</v>
      </c>
      <c r="C10" s="1">
        <v>204</v>
      </c>
      <c r="D10" s="1">
        <v>345</v>
      </c>
      <c r="E10" s="1">
        <v>528</v>
      </c>
      <c r="F10" s="12">
        <f t="shared" si="0"/>
        <v>0.75980392156862742</v>
      </c>
      <c r="G10" s="7">
        <f t="shared" si="1"/>
        <v>0.65340909090909094</v>
      </c>
    </row>
    <row r="11" spans="1:7" x14ac:dyDescent="0.25">
      <c r="A11" s="5" t="s">
        <v>24</v>
      </c>
      <c r="B11" s="11">
        <v>97</v>
      </c>
      <c r="C11" s="1">
        <v>205</v>
      </c>
      <c r="D11" s="1">
        <v>246</v>
      </c>
      <c r="E11" s="1">
        <v>555</v>
      </c>
      <c r="F11" s="12">
        <f t="shared" si="0"/>
        <v>0.47317073170731705</v>
      </c>
      <c r="G11" s="7">
        <f t="shared" si="1"/>
        <v>0.44324324324324327</v>
      </c>
    </row>
    <row r="12" spans="1:7" x14ac:dyDescent="0.25">
      <c r="A12" s="5" t="s">
        <v>29</v>
      </c>
      <c r="B12" s="11">
        <v>66</v>
      </c>
      <c r="C12" s="1">
        <v>210</v>
      </c>
      <c r="D12" s="1">
        <v>175</v>
      </c>
      <c r="E12" s="1">
        <v>605</v>
      </c>
      <c r="F12" s="12">
        <f t="shared" si="0"/>
        <v>0.31428571428571428</v>
      </c>
      <c r="G12" s="7">
        <f t="shared" si="1"/>
        <v>0.28925619834710742</v>
      </c>
    </row>
    <row r="13" spans="1:7" x14ac:dyDescent="0.25">
      <c r="A13" s="5" t="s">
        <v>21</v>
      </c>
      <c r="B13" s="11">
        <v>94</v>
      </c>
      <c r="C13" s="1">
        <v>215</v>
      </c>
      <c r="D13" s="1">
        <v>228</v>
      </c>
      <c r="E13" s="1">
        <v>591</v>
      </c>
      <c r="F13" s="12">
        <f t="shared" si="0"/>
        <v>0.43720930232558142</v>
      </c>
      <c r="G13" s="7">
        <f t="shared" si="1"/>
        <v>0.38578680203045684</v>
      </c>
    </row>
    <row r="14" spans="1:7" x14ac:dyDescent="0.25">
      <c r="A14" s="5" t="s">
        <v>33</v>
      </c>
      <c r="B14" s="11">
        <v>175</v>
      </c>
      <c r="C14" s="1">
        <v>216</v>
      </c>
      <c r="D14" s="1">
        <v>411</v>
      </c>
      <c r="E14" s="1">
        <v>603</v>
      </c>
      <c r="F14" s="12">
        <f t="shared" si="0"/>
        <v>0.81018518518518523</v>
      </c>
      <c r="G14" s="7">
        <f t="shared" si="1"/>
        <v>0.68159203980099503</v>
      </c>
    </row>
    <row r="15" spans="1:7" x14ac:dyDescent="0.25">
      <c r="A15" s="5" t="s">
        <v>37</v>
      </c>
      <c r="B15" s="11">
        <v>147</v>
      </c>
      <c r="C15" s="1">
        <v>219</v>
      </c>
      <c r="D15" s="1">
        <v>366</v>
      </c>
      <c r="E15" s="1">
        <v>591</v>
      </c>
      <c r="F15" s="12">
        <f t="shared" si="0"/>
        <v>0.67123287671232879</v>
      </c>
      <c r="G15" s="7">
        <f t="shared" si="1"/>
        <v>0.61928934010152281</v>
      </c>
    </row>
    <row r="16" spans="1:7" x14ac:dyDescent="0.25">
      <c r="A16" s="5" t="s">
        <v>12</v>
      </c>
      <c r="B16" s="11">
        <v>166</v>
      </c>
      <c r="C16" s="1">
        <v>222</v>
      </c>
      <c r="D16" s="1">
        <v>378</v>
      </c>
      <c r="E16" s="1">
        <v>603</v>
      </c>
      <c r="F16" s="12">
        <f t="shared" si="0"/>
        <v>0.74774774774774777</v>
      </c>
      <c r="G16" s="7">
        <f t="shared" si="1"/>
        <v>0.62686567164179108</v>
      </c>
    </row>
    <row r="17" spans="1:7" x14ac:dyDescent="0.25">
      <c r="A17" s="5" t="s">
        <v>34</v>
      </c>
      <c r="B17" s="11">
        <v>162</v>
      </c>
      <c r="C17" s="1">
        <v>223</v>
      </c>
      <c r="D17" s="1">
        <v>367</v>
      </c>
      <c r="E17" s="1">
        <v>580</v>
      </c>
      <c r="F17" s="12">
        <f t="shared" si="0"/>
        <v>0.726457399103139</v>
      </c>
      <c r="G17" s="7">
        <f t="shared" si="1"/>
        <v>0.63275862068965516</v>
      </c>
    </row>
    <row r="18" spans="1:7" x14ac:dyDescent="0.25">
      <c r="A18" s="5" t="s">
        <v>17</v>
      </c>
      <c r="B18" s="11">
        <v>102</v>
      </c>
      <c r="C18" s="1">
        <v>225</v>
      </c>
      <c r="D18" s="1">
        <v>215</v>
      </c>
      <c r="E18" s="1">
        <v>614</v>
      </c>
      <c r="F18" s="12">
        <f t="shared" si="0"/>
        <v>0.45333333333333331</v>
      </c>
      <c r="G18" s="7">
        <f t="shared" si="1"/>
        <v>0.35016286644951139</v>
      </c>
    </row>
    <row r="19" spans="1:7" x14ac:dyDescent="0.25">
      <c r="A19" s="5" t="s">
        <v>16</v>
      </c>
      <c r="B19" s="11">
        <v>155</v>
      </c>
      <c r="C19" s="1">
        <v>227</v>
      </c>
      <c r="D19" s="1">
        <v>344</v>
      </c>
      <c r="E19" s="1">
        <v>615</v>
      </c>
      <c r="F19" s="12">
        <f t="shared" si="0"/>
        <v>0.68281938325991187</v>
      </c>
      <c r="G19" s="7">
        <f t="shared" si="1"/>
        <v>0.55934959349593494</v>
      </c>
    </row>
    <row r="20" spans="1:7" x14ac:dyDescent="0.25">
      <c r="A20" s="5" t="s">
        <v>28</v>
      </c>
      <c r="B20" s="11">
        <v>154</v>
      </c>
      <c r="C20" s="1">
        <v>232</v>
      </c>
      <c r="D20" s="1">
        <v>385</v>
      </c>
      <c r="E20" s="1">
        <v>646</v>
      </c>
      <c r="F20" s="12">
        <f t="shared" si="0"/>
        <v>0.66379310344827591</v>
      </c>
      <c r="G20" s="7">
        <f t="shared" si="1"/>
        <v>0.59597523219814241</v>
      </c>
    </row>
    <row r="21" spans="1:7" x14ac:dyDescent="0.25">
      <c r="A21" s="5" t="s">
        <v>22</v>
      </c>
      <c r="B21" s="11">
        <v>120</v>
      </c>
      <c r="C21" s="1">
        <v>233</v>
      </c>
      <c r="D21" s="1">
        <v>259</v>
      </c>
      <c r="E21" s="1">
        <v>616</v>
      </c>
      <c r="F21" s="12">
        <f t="shared" si="0"/>
        <v>0.51502145922746778</v>
      </c>
      <c r="G21" s="7">
        <f t="shared" si="1"/>
        <v>0.42045454545454547</v>
      </c>
    </row>
    <row r="22" spans="1:7" x14ac:dyDescent="0.25">
      <c r="A22" s="5" t="s">
        <v>26</v>
      </c>
      <c r="B22" s="11">
        <v>146</v>
      </c>
      <c r="C22" s="1">
        <v>233</v>
      </c>
      <c r="D22" s="1">
        <v>343</v>
      </c>
      <c r="E22" s="1">
        <v>616</v>
      </c>
      <c r="F22" s="12">
        <f t="shared" si="0"/>
        <v>0.62660944206008584</v>
      </c>
      <c r="G22" s="7">
        <f t="shared" si="1"/>
        <v>0.55681818181818177</v>
      </c>
    </row>
    <row r="23" spans="1:7" x14ac:dyDescent="0.25">
      <c r="A23" s="5" t="s">
        <v>32</v>
      </c>
      <c r="B23" s="11">
        <v>168</v>
      </c>
      <c r="C23" s="1">
        <v>233</v>
      </c>
      <c r="D23" s="1">
        <v>383</v>
      </c>
      <c r="E23" s="1">
        <v>650</v>
      </c>
      <c r="F23" s="12">
        <f t="shared" si="0"/>
        <v>0.72103004291845496</v>
      </c>
      <c r="G23" s="7">
        <f t="shared" si="1"/>
        <v>0.58923076923076922</v>
      </c>
    </row>
    <row r="24" spans="1:7" x14ac:dyDescent="0.25">
      <c r="A24" s="5" t="s">
        <v>27</v>
      </c>
      <c r="B24" s="11">
        <v>144</v>
      </c>
      <c r="C24" s="1">
        <v>234</v>
      </c>
      <c r="D24" s="1">
        <v>312</v>
      </c>
      <c r="E24" s="1">
        <v>616</v>
      </c>
      <c r="F24" s="12">
        <f t="shared" si="0"/>
        <v>0.61538461538461542</v>
      </c>
      <c r="G24" s="7">
        <f t="shared" si="1"/>
        <v>0.50649350649350644</v>
      </c>
    </row>
    <row r="25" spans="1:7" x14ac:dyDescent="0.25">
      <c r="A25" s="5" t="s">
        <v>38</v>
      </c>
      <c r="B25" s="11">
        <v>131</v>
      </c>
      <c r="C25" s="1">
        <v>237</v>
      </c>
      <c r="D25" s="1">
        <v>315</v>
      </c>
      <c r="E25" s="1">
        <v>631</v>
      </c>
      <c r="F25" s="12">
        <f t="shared" si="0"/>
        <v>0.5527426160337553</v>
      </c>
      <c r="G25" s="7">
        <f t="shared" si="1"/>
        <v>0.49920760697305866</v>
      </c>
    </row>
    <row r="26" spans="1:7" x14ac:dyDescent="0.25">
      <c r="A26" s="5" t="s">
        <v>31</v>
      </c>
      <c r="B26" s="11">
        <v>120</v>
      </c>
      <c r="C26" s="1">
        <v>239</v>
      </c>
      <c r="D26" s="1">
        <v>282</v>
      </c>
      <c r="E26" s="1">
        <v>662</v>
      </c>
      <c r="F26" s="12">
        <f t="shared" si="0"/>
        <v>0.502092050209205</v>
      </c>
      <c r="G26" s="7">
        <f t="shared" si="1"/>
        <v>0.42598187311178248</v>
      </c>
    </row>
    <row r="27" spans="1:7" x14ac:dyDescent="0.25">
      <c r="A27" s="5" t="s">
        <v>15</v>
      </c>
      <c r="B27" s="11">
        <v>179</v>
      </c>
      <c r="C27" s="1">
        <v>245</v>
      </c>
      <c r="D27" s="1">
        <v>455</v>
      </c>
      <c r="E27" s="1">
        <v>672</v>
      </c>
      <c r="F27" s="12">
        <f t="shared" si="0"/>
        <v>0.73061224489795917</v>
      </c>
      <c r="G27" s="7">
        <f t="shared" si="1"/>
        <v>0.67708333333333337</v>
      </c>
    </row>
    <row r="28" spans="1:7" x14ac:dyDescent="0.25">
      <c r="A28" s="5" t="s">
        <v>3</v>
      </c>
      <c r="B28" s="11">
        <v>194</v>
      </c>
      <c r="C28" s="1">
        <v>254</v>
      </c>
      <c r="D28" s="1">
        <v>465</v>
      </c>
      <c r="E28" s="1">
        <v>682</v>
      </c>
      <c r="F28" s="12">
        <f t="shared" si="0"/>
        <v>0.76377952755905509</v>
      </c>
      <c r="G28" s="7">
        <f t="shared" si="1"/>
        <v>0.68181818181818177</v>
      </c>
    </row>
    <row r="29" spans="1:7" x14ac:dyDescent="0.25">
      <c r="A29" s="5" t="s">
        <v>14</v>
      </c>
      <c r="B29" s="11">
        <v>159</v>
      </c>
      <c r="C29" s="1">
        <v>257</v>
      </c>
      <c r="D29" s="1">
        <v>368</v>
      </c>
      <c r="E29" s="1">
        <v>713</v>
      </c>
      <c r="F29" s="12">
        <f t="shared" si="0"/>
        <v>0.61867704280155644</v>
      </c>
      <c r="G29" s="7">
        <f t="shared" si="1"/>
        <v>0.5161290322580645</v>
      </c>
    </row>
    <row r="30" spans="1:7" x14ac:dyDescent="0.25">
      <c r="A30" s="5" t="s">
        <v>30</v>
      </c>
      <c r="B30" s="11">
        <v>115</v>
      </c>
      <c r="C30" s="1">
        <v>261</v>
      </c>
      <c r="D30" s="1">
        <v>312</v>
      </c>
      <c r="E30" s="1">
        <v>710</v>
      </c>
      <c r="F30" s="12">
        <f t="shared" si="0"/>
        <v>0.44061302681992337</v>
      </c>
      <c r="G30" s="7">
        <f t="shared" si="1"/>
        <v>0.43943661971830988</v>
      </c>
    </row>
    <row r="31" spans="1:7" x14ac:dyDescent="0.25">
      <c r="A31" s="5" t="s">
        <v>9</v>
      </c>
      <c r="B31" s="11">
        <v>157</v>
      </c>
      <c r="C31" s="1">
        <v>263</v>
      </c>
      <c r="D31" s="1">
        <v>415</v>
      </c>
      <c r="E31" s="1">
        <v>720</v>
      </c>
      <c r="F31" s="12">
        <f t="shared" si="0"/>
        <v>0.59695817490494296</v>
      </c>
      <c r="G31" s="7">
        <f t="shared" si="1"/>
        <v>0.57638888888888884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GVT Pos</vt:lpstr>
      <vt:lpstr>GVT Fwd</vt:lpstr>
      <vt:lpstr>Corsi EVEN</vt:lpstr>
      <vt:lpstr>Corsi PP</vt:lpstr>
      <vt:lpstr>Corsi SH</vt:lpstr>
      <vt:lpstr>Corsi TOTAL</vt:lpstr>
      <vt:lpstr>Youth %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cjtdevil</dc:creator>
  <cp:lastModifiedBy>cjtdevil</cp:lastModifiedBy>
  <dcterms:created xsi:type="dcterms:W3CDTF">2014-06-29T03:29:08Z</dcterms:created>
  <dcterms:modified xsi:type="dcterms:W3CDTF">2014-07-04T06:38:38Z</dcterms:modified>
</cp:coreProperties>
</file>